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60" yWindow="135" windowWidth="14235" windowHeight="11565" activeTab="8"/>
  </bookViews>
  <sheets>
    <sheet name="Lähtöluettelo" sheetId="1" r:id="rId1"/>
    <sheet name="AJAT" sheetId="9" r:id="rId2"/>
    <sheet name="EK1" sheetId="2" r:id="rId3"/>
    <sheet name="EK2" sheetId="3" r:id="rId4"/>
    <sheet name="EK3" sheetId="4" r:id="rId5"/>
    <sheet name="EK4" sheetId="5" r:id="rId6"/>
    <sheet name="EK5" sheetId="6" r:id="rId7"/>
    <sheet name="EK6" sheetId="7" r:id="rId8"/>
    <sheet name="EK7" sheetId="8" r:id="rId9"/>
    <sheet name="Taul10" sheetId="10" r:id="rId10"/>
  </sheets>
  <definedNames>
    <definedName name="_xlnm._FilterDatabase" localSheetId="1" hidden="1">AJAT!$A$2:$AE$2</definedName>
    <definedName name="_xlnm._FilterDatabase" localSheetId="2" hidden="1">'EK1'!$A$2:$G$85</definedName>
    <definedName name="_xlnm._FilterDatabase" localSheetId="3" hidden="1">'EK2'!$A$2:$M$85</definedName>
    <definedName name="_xlnm._FilterDatabase" localSheetId="4" hidden="1">'EK3'!$A$2:$P$2</definedName>
    <definedName name="_xlnm._FilterDatabase" localSheetId="5" hidden="1">'EK4'!$A$2:$T$2</definedName>
    <definedName name="_xlnm._FilterDatabase" localSheetId="6" hidden="1">'EK5'!$A$2:$X$2</definedName>
    <definedName name="_xlnm._FilterDatabase" localSheetId="7" hidden="1">'EK6'!$A$2:$AB$2</definedName>
    <definedName name="_xlnm._FilterDatabase" localSheetId="8" hidden="1">'EK7'!$A$2:$AF$85</definedName>
  </definedNames>
  <calcPr calcId="145621"/>
</workbook>
</file>

<file path=xl/calcChain.xml><?xml version="1.0" encoding="utf-8"?>
<calcChain xmlns="http://schemas.openxmlformats.org/spreadsheetml/2006/main">
  <c r="J9" i="3" l="1"/>
  <c r="G38" i="9"/>
  <c r="B80" i="2"/>
  <c r="C80" i="2"/>
  <c r="D80" i="2"/>
  <c r="E80" i="2"/>
  <c r="F80" i="2"/>
  <c r="B78" i="2"/>
  <c r="C78" i="2"/>
  <c r="D78" i="2"/>
  <c r="E78" i="2"/>
  <c r="F78" i="2"/>
  <c r="B73" i="2"/>
  <c r="C73" i="2"/>
  <c r="D73" i="2"/>
  <c r="E73" i="2"/>
  <c r="F73" i="2"/>
  <c r="B84" i="2"/>
  <c r="C84" i="2"/>
  <c r="D84" i="2"/>
  <c r="E84" i="2"/>
  <c r="F84" i="2"/>
  <c r="B85" i="2"/>
  <c r="C85" i="2"/>
  <c r="D85" i="2"/>
  <c r="E85" i="2"/>
  <c r="F85" i="2"/>
  <c r="G85" i="2" s="1"/>
  <c r="B22" i="9"/>
  <c r="C22" i="9"/>
  <c r="D22" i="9"/>
  <c r="G22" i="9"/>
  <c r="K22" i="9"/>
  <c r="O22" i="9"/>
  <c r="S22" i="9"/>
  <c r="W22" i="9"/>
  <c r="AA22" i="9"/>
  <c r="AE22" i="9"/>
  <c r="B74" i="3"/>
  <c r="C74" i="3"/>
  <c r="D74" i="3"/>
  <c r="E74" i="3"/>
  <c r="F74" i="3"/>
  <c r="I74" i="3"/>
  <c r="J74" i="3"/>
  <c r="B85" i="3"/>
  <c r="C85" i="3"/>
  <c r="D85" i="3"/>
  <c r="E85" i="3"/>
  <c r="F85" i="3"/>
  <c r="I85" i="3"/>
  <c r="J85" i="3"/>
  <c r="B75" i="3"/>
  <c r="C75" i="3"/>
  <c r="D75" i="3"/>
  <c r="E75" i="3"/>
  <c r="F75" i="3"/>
  <c r="I75" i="3"/>
  <c r="J75" i="3"/>
  <c r="B82" i="3"/>
  <c r="C82" i="3"/>
  <c r="D82" i="3"/>
  <c r="E82" i="3"/>
  <c r="F82" i="3"/>
  <c r="I82" i="3"/>
  <c r="J82" i="3"/>
  <c r="B73" i="3"/>
  <c r="C73" i="3"/>
  <c r="D73" i="3"/>
  <c r="E73" i="3"/>
  <c r="F73" i="3"/>
  <c r="I73" i="3"/>
  <c r="J73" i="3"/>
  <c r="B72" i="4"/>
  <c r="C72" i="4"/>
  <c r="D72" i="4"/>
  <c r="E72" i="4"/>
  <c r="F72" i="4"/>
  <c r="I72" i="4"/>
  <c r="J72" i="4"/>
  <c r="K72" i="4" s="1"/>
  <c r="M72" i="4"/>
  <c r="N72" i="4"/>
  <c r="B79" i="4"/>
  <c r="C79" i="4"/>
  <c r="D79" i="4"/>
  <c r="E79" i="4"/>
  <c r="F79" i="4"/>
  <c r="I79" i="4"/>
  <c r="J79" i="4"/>
  <c r="M79" i="4"/>
  <c r="N79" i="4"/>
  <c r="B74" i="4"/>
  <c r="C74" i="4"/>
  <c r="D74" i="4"/>
  <c r="E74" i="4"/>
  <c r="F74" i="4"/>
  <c r="I74" i="4"/>
  <c r="J74" i="4"/>
  <c r="M74" i="4"/>
  <c r="N74" i="4"/>
  <c r="B75" i="4"/>
  <c r="C75" i="4"/>
  <c r="D75" i="4"/>
  <c r="E75" i="4"/>
  <c r="F75" i="4"/>
  <c r="I75" i="4"/>
  <c r="J75" i="4"/>
  <c r="M75" i="4"/>
  <c r="N75" i="4"/>
  <c r="B81" i="4"/>
  <c r="C81" i="4"/>
  <c r="D81" i="4"/>
  <c r="E81" i="4"/>
  <c r="F81" i="4"/>
  <c r="G81" i="4" s="1"/>
  <c r="I81" i="4"/>
  <c r="J81" i="4"/>
  <c r="M81" i="4"/>
  <c r="N81" i="4"/>
  <c r="B77" i="4"/>
  <c r="C77" i="4"/>
  <c r="D77" i="4"/>
  <c r="E77" i="4"/>
  <c r="F77" i="4"/>
  <c r="I77" i="4"/>
  <c r="J77" i="4"/>
  <c r="M77" i="4"/>
  <c r="N77" i="4"/>
  <c r="B81" i="9"/>
  <c r="C81" i="9"/>
  <c r="D81" i="9"/>
  <c r="G81" i="9"/>
  <c r="K81" i="9"/>
  <c r="O81" i="9"/>
  <c r="S81" i="9"/>
  <c r="W81" i="9"/>
  <c r="AA81" i="9"/>
  <c r="AE81" i="9"/>
  <c r="B82" i="9"/>
  <c r="C82" i="9"/>
  <c r="D82" i="9"/>
  <c r="G82" i="9"/>
  <c r="K82" i="9"/>
  <c r="O82" i="9"/>
  <c r="S82" i="9"/>
  <c r="W82" i="9"/>
  <c r="AA82" i="9"/>
  <c r="AE82" i="9"/>
  <c r="B29" i="9"/>
  <c r="C29" i="9"/>
  <c r="D29" i="9"/>
  <c r="G29" i="9"/>
  <c r="K29" i="9"/>
  <c r="O29" i="9"/>
  <c r="S29" i="9"/>
  <c r="W29" i="9"/>
  <c r="AA29" i="9"/>
  <c r="AE29" i="9"/>
  <c r="B30" i="9"/>
  <c r="C30" i="9"/>
  <c r="D30" i="9"/>
  <c r="G30" i="9"/>
  <c r="K30" i="9"/>
  <c r="O30" i="9"/>
  <c r="S30" i="9"/>
  <c r="W30" i="9"/>
  <c r="AA30" i="9"/>
  <c r="AE30" i="9"/>
  <c r="B73" i="5"/>
  <c r="C73" i="5"/>
  <c r="D73" i="5"/>
  <c r="E73" i="5"/>
  <c r="F73" i="5"/>
  <c r="G73" i="5" s="1"/>
  <c r="I73" i="5"/>
  <c r="J73" i="5"/>
  <c r="K73" i="5" s="1"/>
  <c r="M73" i="5"/>
  <c r="N73" i="5"/>
  <c r="Q73" i="5"/>
  <c r="R73" i="5"/>
  <c r="B79" i="5"/>
  <c r="C79" i="5"/>
  <c r="D79" i="5"/>
  <c r="E79" i="5"/>
  <c r="F79" i="5"/>
  <c r="I79" i="5"/>
  <c r="J79" i="5"/>
  <c r="M79" i="5"/>
  <c r="N79" i="5"/>
  <c r="Q79" i="5"/>
  <c r="R79" i="5"/>
  <c r="B74" i="5"/>
  <c r="C74" i="5"/>
  <c r="D74" i="5"/>
  <c r="E74" i="5"/>
  <c r="F74" i="5"/>
  <c r="I74" i="5"/>
  <c r="J74" i="5"/>
  <c r="M74" i="5"/>
  <c r="N74" i="5"/>
  <c r="Q74" i="5"/>
  <c r="R74" i="5"/>
  <c r="B75" i="5"/>
  <c r="C75" i="5"/>
  <c r="D75" i="5"/>
  <c r="E75" i="5"/>
  <c r="F75" i="5"/>
  <c r="I75" i="5"/>
  <c r="J75" i="5"/>
  <c r="M75" i="5"/>
  <c r="N75" i="5"/>
  <c r="Q75" i="5"/>
  <c r="R75" i="5"/>
  <c r="B81" i="5"/>
  <c r="C81" i="5"/>
  <c r="D81" i="5"/>
  <c r="E81" i="5"/>
  <c r="F81" i="5"/>
  <c r="I81" i="5"/>
  <c r="J81" i="5"/>
  <c r="M81" i="5"/>
  <c r="N81" i="5"/>
  <c r="Q81" i="5"/>
  <c r="R81" i="5"/>
  <c r="B76" i="5"/>
  <c r="C76" i="5"/>
  <c r="D76" i="5"/>
  <c r="E76" i="5"/>
  <c r="F76" i="5"/>
  <c r="I76" i="5"/>
  <c r="J76" i="5"/>
  <c r="M76" i="5"/>
  <c r="N76" i="5"/>
  <c r="Q76" i="5"/>
  <c r="R76" i="5"/>
  <c r="B78" i="6"/>
  <c r="C78" i="6"/>
  <c r="D78" i="6"/>
  <c r="E78" i="6"/>
  <c r="F78" i="6"/>
  <c r="I78" i="6"/>
  <c r="J78" i="6"/>
  <c r="K78" i="6" s="1"/>
  <c r="M78" i="6"/>
  <c r="N78" i="6"/>
  <c r="Q78" i="6"/>
  <c r="R78" i="6"/>
  <c r="U78" i="6"/>
  <c r="V78" i="6"/>
  <c r="B73" i="6"/>
  <c r="C73" i="6"/>
  <c r="D73" i="6"/>
  <c r="E73" i="6"/>
  <c r="F73" i="6"/>
  <c r="I73" i="6"/>
  <c r="J73" i="6"/>
  <c r="M73" i="6"/>
  <c r="N73" i="6"/>
  <c r="Q73" i="6"/>
  <c r="R73" i="6"/>
  <c r="U73" i="6"/>
  <c r="V73" i="6"/>
  <c r="B72" i="6"/>
  <c r="C72" i="6"/>
  <c r="D72" i="6"/>
  <c r="E72" i="6"/>
  <c r="F72" i="6"/>
  <c r="I72" i="6"/>
  <c r="J72" i="6"/>
  <c r="M72" i="6"/>
  <c r="N72" i="6"/>
  <c r="Q72" i="6"/>
  <c r="R72" i="6"/>
  <c r="U72" i="6"/>
  <c r="V72" i="6"/>
  <c r="B81" i="6"/>
  <c r="C81" i="6"/>
  <c r="D81" i="6"/>
  <c r="E81" i="6"/>
  <c r="F81" i="6"/>
  <c r="I81" i="6"/>
  <c r="J81" i="6"/>
  <c r="M81" i="6"/>
  <c r="N81" i="6"/>
  <c r="Q81" i="6"/>
  <c r="R81" i="6"/>
  <c r="U81" i="6"/>
  <c r="V81" i="6"/>
  <c r="B80" i="6"/>
  <c r="C80" i="6"/>
  <c r="D80" i="6"/>
  <c r="E80" i="6"/>
  <c r="F80" i="6"/>
  <c r="I80" i="6"/>
  <c r="J80" i="6"/>
  <c r="M80" i="6"/>
  <c r="N80" i="6"/>
  <c r="Q80" i="6"/>
  <c r="R80" i="6"/>
  <c r="U80" i="6"/>
  <c r="V80" i="6"/>
  <c r="B75" i="6"/>
  <c r="C75" i="6"/>
  <c r="D75" i="6"/>
  <c r="E75" i="6"/>
  <c r="F75" i="6"/>
  <c r="I75" i="6"/>
  <c r="J75" i="6"/>
  <c r="M75" i="6"/>
  <c r="N75" i="6"/>
  <c r="Q75" i="6"/>
  <c r="R75" i="6"/>
  <c r="U75" i="6"/>
  <c r="V75" i="6"/>
  <c r="B84" i="7"/>
  <c r="C84" i="7"/>
  <c r="D84" i="7"/>
  <c r="E84" i="7"/>
  <c r="F84" i="7"/>
  <c r="G84" i="7" s="1"/>
  <c r="I84" i="7"/>
  <c r="J84" i="7"/>
  <c r="M84" i="7"/>
  <c r="N84" i="7"/>
  <c r="Q84" i="7"/>
  <c r="R84" i="7"/>
  <c r="U84" i="7"/>
  <c r="V84" i="7"/>
  <c r="Y84" i="7"/>
  <c r="Z84" i="7"/>
  <c r="B73" i="7"/>
  <c r="C73" i="7"/>
  <c r="D73" i="7"/>
  <c r="E73" i="7"/>
  <c r="F73" i="7"/>
  <c r="I73" i="7"/>
  <c r="J73" i="7"/>
  <c r="M73" i="7"/>
  <c r="N73" i="7"/>
  <c r="Q73" i="7"/>
  <c r="R73" i="7"/>
  <c r="U73" i="7"/>
  <c r="V73" i="7"/>
  <c r="Y73" i="7"/>
  <c r="Z73" i="7"/>
  <c r="B79" i="7"/>
  <c r="C79" i="7"/>
  <c r="D79" i="7"/>
  <c r="E79" i="7"/>
  <c r="F79" i="7"/>
  <c r="I79" i="7"/>
  <c r="J79" i="7"/>
  <c r="M79" i="7"/>
  <c r="N79" i="7"/>
  <c r="Q79" i="7"/>
  <c r="R79" i="7"/>
  <c r="U79" i="7"/>
  <c r="V79" i="7"/>
  <c r="Y79" i="7"/>
  <c r="Z79" i="7"/>
  <c r="B75" i="7"/>
  <c r="C75" i="7"/>
  <c r="D75" i="7"/>
  <c r="E75" i="7"/>
  <c r="F75" i="7"/>
  <c r="I75" i="7"/>
  <c r="J75" i="7"/>
  <c r="M75" i="7"/>
  <c r="N75" i="7"/>
  <c r="Q75" i="7"/>
  <c r="R75" i="7"/>
  <c r="U75" i="7"/>
  <c r="V75" i="7"/>
  <c r="Y75" i="7"/>
  <c r="Z75" i="7"/>
  <c r="B72" i="7"/>
  <c r="C72" i="7"/>
  <c r="D72" i="7"/>
  <c r="E72" i="7"/>
  <c r="F72" i="7"/>
  <c r="I72" i="7"/>
  <c r="J72" i="7"/>
  <c r="M72" i="7"/>
  <c r="N72" i="7"/>
  <c r="Q72" i="7"/>
  <c r="R72" i="7"/>
  <c r="U72" i="7"/>
  <c r="V72" i="7"/>
  <c r="Y72" i="7"/>
  <c r="Z72" i="7"/>
  <c r="B72" i="8"/>
  <c r="C72" i="8"/>
  <c r="D72" i="8"/>
  <c r="E72" i="8"/>
  <c r="F72" i="8"/>
  <c r="I72" i="8"/>
  <c r="J72" i="8"/>
  <c r="M72" i="8"/>
  <c r="N72" i="8"/>
  <c r="Q72" i="8"/>
  <c r="R72" i="8"/>
  <c r="U72" i="8"/>
  <c r="V72" i="8"/>
  <c r="Y72" i="8"/>
  <c r="Z72" i="8"/>
  <c r="AC72" i="8"/>
  <c r="AD72" i="8"/>
  <c r="B84" i="8"/>
  <c r="C84" i="8"/>
  <c r="D84" i="8"/>
  <c r="E84" i="8"/>
  <c r="F84" i="8"/>
  <c r="I84" i="8"/>
  <c r="J84" i="8"/>
  <c r="M84" i="8"/>
  <c r="N84" i="8"/>
  <c r="Q84" i="8"/>
  <c r="R84" i="8"/>
  <c r="U84" i="8"/>
  <c r="V84" i="8"/>
  <c r="Y84" i="8"/>
  <c r="Z84" i="8"/>
  <c r="AC84" i="8"/>
  <c r="AD84" i="8"/>
  <c r="B73" i="8"/>
  <c r="C73" i="8"/>
  <c r="D73" i="8"/>
  <c r="E73" i="8"/>
  <c r="F73" i="8"/>
  <c r="I73" i="8"/>
  <c r="J73" i="8"/>
  <c r="M73" i="8"/>
  <c r="N73" i="8"/>
  <c r="Q73" i="8"/>
  <c r="R73" i="8"/>
  <c r="U73" i="8"/>
  <c r="V73" i="8"/>
  <c r="Y73" i="8"/>
  <c r="Z73" i="8"/>
  <c r="AC73" i="8"/>
  <c r="AD73" i="8"/>
  <c r="B79" i="8"/>
  <c r="C79" i="8"/>
  <c r="D79" i="8"/>
  <c r="E79" i="8"/>
  <c r="F79" i="8"/>
  <c r="I79" i="8"/>
  <c r="J79" i="8"/>
  <c r="M79" i="8"/>
  <c r="N79" i="8"/>
  <c r="Q79" i="8"/>
  <c r="R79" i="8"/>
  <c r="U79" i="8"/>
  <c r="V79" i="8"/>
  <c r="Y79" i="8"/>
  <c r="Z79" i="8"/>
  <c r="AC79" i="8"/>
  <c r="AD79" i="8"/>
  <c r="B81" i="8"/>
  <c r="C81" i="8"/>
  <c r="D81" i="8"/>
  <c r="E81" i="8"/>
  <c r="F81" i="8"/>
  <c r="I81" i="8"/>
  <c r="J81" i="8"/>
  <c r="M81" i="8"/>
  <c r="N81" i="8"/>
  <c r="Q81" i="8"/>
  <c r="R81" i="8"/>
  <c r="U81" i="8"/>
  <c r="V81" i="8"/>
  <c r="Y81" i="8"/>
  <c r="Z81" i="8"/>
  <c r="AC81" i="8"/>
  <c r="AD81" i="8"/>
  <c r="B76" i="9"/>
  <c r="C76" i="9"/>
  <c r="D76" i="9"/>
  <c r="G76" i="9"/>
  <c r="K76" i="9"/>
  <c r="O76" i="9"/>
  <c r="S76" i="9"/>
  <c r="W76" i="9"/>
  <c r="AA76" i="9"/>
  <c r="AE76" i="9"/>
  <c r="B11" i="9"/>
  <c r="C11" i="9"/>
  <c r="D11" i="9"/>
  <c r="G11" i="9"/>
  <c r="K11" i="9"/>
  <c r="O11" i="9"/>
  <c r="S11" i="9"/>
  <c r="W11" i="9"/>
  <c r="AA11" i="9"/>
  <c r="AE11" i="9"/>
  <c r="B17" i="9"/>
  <c r="C17" i="9"/>
  <c r="D17" i="9"/>
  <c r="G17" i="9"/>
  <c r="K17" i="9"/>
  <c r="O17" i="9"/>
  <c r="S17" i="9"/>
  <c r="W17" i="9"/>
  <c r="AA17" i="9"/>
  <c r="AE17" i="9"/>
  <c r="B37" i="9"/>
  <c r="C37" i="9"/>
  <c r="D37" i="9"/>
  <c r="G37" i="9"/>
  <c r="K37" i="9"/>
  <c r="O37" i="9"/>
  <c r="S37" i="9"/>
  <c r="W37" i="9"/>
  <c r="AA37" i="9"/>
  <c r="AE37" i="9"/>
  <c r="B43" i="9"/>
  <c r="C43" i="9"/>
  <c r="D43" i="9"/>
  <c r="G43" i="9"/>
  <c r="K43" i="9"/>
  <c r="O43" i="9"/>
  <c r="S43" i="9"/>
  <c r="W43" i="9"/>
  <c r="AA43" i="9"/>
  <c r="AE43" i="9"/>
  <c r="B75" i="2"/>
  <c r="C75" i="2"/>
  <c r="D75" i="2"/>
  <c r="E75" i="2"/>
  <c r="F75" i="2"/>
  <c r="B72" i="2"/>
  <c r="C72" i="2"/>
  <c r="D72" i="2"/>
  <c r="E72" i="2"/>
  <c r="F72" i="2"/>
  <c r="B81" i="2"/>
  <c r="C81" i="2"/>
  <c r="D81" i="2"/>
  <c r="E81" i="2"/>
  <c r="F81" i="2"/>
  <c r="B79" i="2"/>
  <c r="C79" i="2"/>
  <c r="D79" i="2"/>
  <c r="E79" i="2"/>
  <c r="F79" i="2"/>
  <c r="B83" i="2"/>
  <c r="C83" i="2"/>
  <c r="D83" i="2"/>
  <c r="E83" i="2"/>
  <c r="F83" i="2"/>
  <c r="B79" i="3"/>
  <c r="C79" i="3"/>
  <c r="D79" i="3"/>
  <c r="E79" i="3"/>
  <c r="F79" i="3"/>
  <c r="I79" i="3"/>
  <c r="J79" i="3"/>
  <c r="B76" i="3"/>
  <c r="C76" i="3"/>
  <c r="D76" i="3"/>
  <c r="E76" i="3"/>
  <c r="F76" i="3"/>
  <c r="I76" i="3"/>
  <c r="J76" i="3"/>
  <c r="B83" i="3"/>
  <c r="C83" i="3"/>
  <c r="D83" i="3"/>
  <c r="E83" i="3"/>
  <c r="F83" i="3"/>
  <c r="I83" i="3"/>
  <c r="J83" i="3"/>
  <c r="B80" i="3"/>
  <c r="C80" i="3"/>
  <c r="D80" i="3"/>
  <c r="E80" i="3"/>
  <c r="F80" i="3"/>
  <c r="I80" i="3"/>
  <c r="J80" i="3"/>
  <c r="B77" i="3"/>
  <c r="C77" i="3"/>
  <c r="D77" i="3"/>
  <c r="E77" i="3"/>
  <c r="F77" i="3"/>
  <c r="I77" i="3"/>
  <c r="J77" i="3"/>
  <c r="S73" i="5" l="1"/>
  <c r="G74" i="4"/>
  <c r="O72" i="4"/>
  <c r="G73" i="2"/>
  <c r="G80" i="2"/>
  <c r="K74" i="3"/>
  <c r="G74" i="3"/>
  <c r="K85" i="3"/>
  <c r="K74" i="4"/>
  <c r="G78" i="2"/>
  <c r="G84" i="2"/>
  <c r="K79" i="4"/>
  <c r="G79" i="4"/>
  <c r="G72" i="4"/>
  <c r="K82" i="3"/>
  <c r="G82" i="3"/>
  <c r="K75" i="3"/>
  <c r="G75" i="3"/>
  <c r="G85" i="3"/>
  <c r="K73" i="3"/>
  <c r="G73" i="3"/>
  <c r="K75" i="4"/>
  <c r="O79" i="4"/>
  <c r="O81" i="4"/>
  <c r="K81" i="4"/>
  <c r="O75" i="4"/>
  <c r="O74" i="4"/>
  <c r="K77" i="4"/>
  <c r="G77" i="4"/>
  <c r="G75" i="4"/>
  <c r="P75" i="4" s="1"/>
  <c r="O77" i="4"/>
  <c r="G79" i="3"/>
  <c r="K81" i="8"/>
  <c r="S73" i="8"/>
  <c r="K73" i="8"/>
  <c r="G73" i="8"/>
  <c r="S72" i="8"/>
  <c r="S73" i="7"/>
  <c r="AA72" i="8"/>
  <c r="W72" i="8"/>
  <c r="W84" i="7"/>
  <c r="O84" i="7"/>
  <c r="K84" i="7"/>
  <c r="S73" i="6"/>
  <c r="K73" i="6"/>
  <c r="G73" i="6"/>
  <c r="G79" i="5"/>
  <c r="S84" i="8"/>
  <c r="K84" i="8"/>
  <c r="G84" i="8"/>
  <c r="K72" i="8"/>
  <c r="G72" i="8"/>
  <c r="S75" i="7"/>
  <c r="K75" i="7"/>
  <c r="G75" i="7"/>
  <c r="AA73" i="7"/>
  <c r="W73" i="7"/>
  <c r="AA84" i="7"/>
  <c r="K72" i="6"/>
  <c r="S78" i="6"/>
  <c r="O78" i="6"/>
  <c r="S76" i="5"/>
  <c r="S75" i="5"/>
  <c r="O79" i="5"/>
  <c r="K79" i="5"/>
  <c r="K76" i="3"/>
  <c r="K79" i="3"/>
  <c r="G75" i="2"/>
  <c r="AA79" i="8"/>
  <c r="K79" i="8"/>
  <c r="AA84" i="8"/>
  <c r="W84" i="8"/>
  <c r="AE72" i="8"/>
  <c r="O72" i="8"/>
  <c r="S79" i="7"/>
  <c r="K79" i="7"/>
  <c r="G79" i="7"/>
  <c r="K73" i="7"/>
  <c r="G73" i="7"/>
  <c r="S84" i="7"/>
  <c r="G80" i="6"/>
  <c r="S72" i="6"/>
  <c r="O72" i="6"/>
  <c r="W73" i="6"/>
  <c r="W78" i="6"/>
  <c r="G78" i="6"/>
  <c r="S81" i="5"/>
  <c r="S74" i="5"/>
  <c r="K74" i="5"/>
  <c r="G74" i="5"/>
  <c r="O73" i="5"/>
  <c r="T73" i="5" s="1"/>
  <c r="S79" i="5"/>
  <c r="K75" i="5"/>
  <c r="G75" i="5"/>
  <c r="O74" i="5"/>
  <c r="K81" i="5"/>
  <c r="G81" i="5"/>
  <c r="O75" i="5"/>
  <c r="K76" i="5"/>
  <c r="G76" i="5"/>
  <c r="O81" i="5"/>
  <c r="O76" i="5"/>
  <c r="S75" i="6"/>
  <c r="S81" i="6"/>
  <c r="K81" i="6"/>
  <c r="G81" i="6"/>
  <c r="O73" i="6"/>
  <c r="W80" i="6"/>
  <c r="O80" i="6"/>
  <c r="K80" i="6"/>
  <c r="W81" i="6"/>
  <c r="W72" i="6"/>
  <c r="G72" i="6"/>
  <c r="W75" i="6"/>
  <c r="O81" i="6"/>
  <c r="K75" i="6"/>
  <c r="G75" i="6"/>
  <c r="S80" i="6"/>
  <c r="O75" i="6"/>
  <c r="S72" i="7"/>
  <c r="K72" i="7"/>
  <c r="G72" i="7"/>
  <c r="AA79" i="7"/>
  <c r="W79" i="7"/>
  <c r="O73" i="7"/>
  <c r="AB73" i="7" s="1"/>
  <c r="AA75" i="7"/>
  <c r="W75" i="7"/>
  <c r="O79" i="7"/>
  <c r="AA72" i="7"/>
  <c r="W72" i="7"/>
  <c r="O75" i="7"/>
  <c r="O72" i="7"/>
  <c r="AA81" i="8"/>
  <c r="S81" i="8"/>
  <c r="O81" i="8"/>
  <c r="AE79" i="8"/>
  <c r="AA73" i="8"/>
  <c r="W73" i="8"/>
  <c r="AE84" i="8"/>
  <c r="O84" i="8"/>
  <c r="S79" i="8"/>
  <c r="O79" i="8"/>
  <c r="AE73" i="8"/>
  <c r="O73" i="8"/>
  <c r="AE81" i="8"/>
  <c r="W79" i="8"/>
  <c r="G79" i="8"/>
  <c r="W81" i="8"/>
  <c r="G81" i="8"/>
  <c r="K80" i="3"/>
  <c r="G80" i="3"/>
  <c r="G79" i="2"/>
  <c r="G72" i="2"/>
  <c r="G81" i="2"/>
  <c r="G83" i="2"/>
  <c r="K83" i="3"/>
  <c r="G83" i="3"/>
  <c r="G76" i="3"/>
  <c r="K77" i="3"/>
  <c r="G77" i="3"/>
  <c r="I54" i="3"/>
  <c r="J54" i="3"/>
  <c r="I55" i="3"/>
  <c r="J55" i="3"/>
  <c r="I49" i="3"/>
  <c r="J49" i="3"/>
  <c r="I68" i="3"/>
  <c r="J68" i="3"/>
  <c r="I66" i="3"/>
  <c r="J66" i="3"/>
  <c r="I61" i="3"/>
  <c r="J61" i="3"/>
  <c r="I69" i="3"/>
  <c r="J69" i="3"/>
  <c r="I72" i="3"/>
  <c r="J72" i="3"/>
  <c r="I67" i="3"/>
  <c r="J67" i="3"/>
  <c r="I64" i="3"/>
  <c r="J64" i="3"/>
  <c r="I81" i="3"/>
  <c r="J81" i="3"/>
  <c r="I70" i="3"/>
  <c r="J70" i="3"/>
  <c r="I8" i="3"/>
  <c r="J8" i="3"/>
  <c r="I3" i="3"/>
  <c r="J3" i="3"/>
  <c r="I14" i="3"/>
  <c r="J14" i="3"/>
  <c r="I24" i="3"/>
  <c r="J24" i="3"/>
  <c r="I23" i="3"/>
  <c r="J23" i="3"/>
  <c r="I19" i="3"/>
  <c r="J19" i="3"/>
  <c r="I15" i="3"/>
  <c r="J15" i="3"/>
  <c r="I37" i="3"/>
  <c r="J37" i="3"/>
  <c r="I26" i="3"/>
  <c r="J26" i="3"/>
  <c r="I65" i="3"/>
  <c r="J65" i="3"/>
  <c r="I35" i="3"/>
  <c r="J35" i="3"/>
  <c r="I27" i="3"/>
  <c r="J27" i="3"/>
  <c r="I25" i="3"/>
  <c r="J25" i="3"/>
  <c r="I47" i="3"/>
  <c r="J47" i="3"/>
  <c r="I29" i="3"/>
  <c r="J29" i="3"/>
  <c r="I5" i="3"/>
  <c r="J5" i="3"/>
  <c r="I71" i="3"/>
  <c r="J71" i="3"/>
  <c r="I4" i="3"/>
  <c r="J4" i="3"/>
  <c r="I28" i="3"/>
  <c r="J28" i="3"/>
  <c r="I48" i="3"/>
  <c r="J48" i="3"/>
  <c r="I40" i="3"/>
  <c r="J40" i="3"/>
  <c r="I63" i="3"/>
  <c r="J63" i="3"/>
  <c r="I7" i="3"/>
  <c r="J7" i="3"/>
  <c r="I44" i="3"/>
  <c r="J44" i="3"/>
  <c r="I32" i="3"/>
  <c r="J32" i="3"/>
  <c r="I12" i="3"/>
  <c r="J12" i="3"/>
  <c r="I52" i="3"/>
  <c r="J52" i="3"/>
  <c r="I41" i="3"/>
  <c r="J41" i="3"/>
  <c r="I18" i="3"/>
  <c r="J18" i="3"/>
  <c r="I38" i="3"/>
  <c r="J38" i="3"/>
  <c r="I84" i="3"/>
  <c r="J84" i="3"/>
  <c r="I22" i="3"/>
  <c r="J22" i="3"/>
  <c r="I62" i="3"/>
  <c r="J62" i="3"/>
  <c r="I36" i="3"/>
  <c r="J36" i="3"/>
  <c r="I10" i="3"/>
  <c r="J10" i="3"/>
  <c r="I30" i="3"/>
  <c r="J30" i="3"/>
  <c r="I39" i="3"/>
  <c r="J39" i="3"/>
  <c r="I43" i="3"/>
  <c r="J43" i="3"/>
  <c r="I45" i="3"/>
  <c r="J45" i="3"/>
  <c r="I53" i="3"/>
  <c r="J53" i="3"/>
  <c r="I34" i="3"/>
  <c r="J34" i="3"/>
  <c r="I9" i="3"/>
  <c r="I50" i="3"/>
  <c r="J50" i="3"/>
  <c r="I56" i="3"/>
  <c r="J56" i="3"/>
  <c r="I60" i="3"/>
  <c r="J60" i="3"/>
  <c r="I31" i="3"/>
  <c r="J31" i="3"/>
  <c r="I17" i="3"/>
  <c r="J17" i="3"/>
  <c r="I51" i="3"/>
  <c r="J51" i="3"/>
  <c r="I6" i="3"/>
  <c r="J6" i="3"/>
  <c r="I59" i="3"/>
  <c r="J59" i="3"/>
  <c r="I13" i="3"/>
  <c r="J13" i="3"/>
  <c r="I58" i="3"/>
  <c r="J58" i="3"/>
  <c r="I20" i="3"/>
  <c r="J20" i="3"/>
  <c r="I21" i="3"/>
  <c r="J21" i="3"/>
  <c r="I78" i="3"/>
  <c r="J78" i="3"/>
  <c r="I11" i="3"/>
  <c r="J11" i="3"/>
  <c r="I33" i="3"/>
  <c r="J33" i="3"/>
  <c r="I16" i="3"/>
  <c r="J16" i="3"/>
  <c r="I42" i="3"/>
  <c r="J42" i="3"/>
  <c r="I46" i="3"/>
  <c r="J46" i="3"/>
  <c r="J57" i="3"/>
  <c r="I57" i="3"/>
  <c r="E54" i="3"/>
  <c r="F54" i="3"/>
  <c r="E55" i="3"/>
  <c r="F55" i="3"/>
  <c r="E49" i="3"/>
  <c r="F49" i="3"/>
  <c r="E68" i="3"/>
  <c r="F68" i="3"/>
  <c r="E66" i="3"/>
  <c r="F66" i="3"/>
  <c r="E61" i="3"/>
  <c r="F61" i="3"/>
  <c r="E69" i="3"/>
  <c r="F69" i="3"/>
  <c r="E72" i="3"/>
  <c r="F72" i="3"/>
  <c r="E67" i="3"/>
  <c r="F67" i="3"/>
  <c r="E64" i="3"/>
  <c r="F64" i="3"/>
  <c r="E81" i="3"/>
  <c r="F81" i="3"/>
  <c r="E70" i="3"/>
  <c r="F70" i="3"/>
  <c r="E8" i="3"/>
  <c r="F8" i="3"/>
  <c r="E3" i="3"/>
  <c r="F3" i="3"/>
  <c r="E14" i="3"/>
  <c r="F14" i="3"/>
  <c r="E24" i="3"/>
  <c r="F24" i="3"/>
  <c r="E23" i="3"/>
  <c r="F23" i="3"/>
  <c r="E19" i="3"/>
  <c r="F19" i="3"/>
  <c r="E15" i="3"/>
  <c r="F15" i="3"/>
  <c r="E37" i="3"/>
  <c r="F37" i="3"/>
  <c r="E26" i="3"/>
  <c r="F26" i="3"/>
  <c r="E65" i="3"/>
  <c r="F65" i="3"/>
  <c r="E35" i="3"/>
  <c r="F35" i="3"/>
  <c r="E27" i="3"/>
  <c r="F27" i="3"/>
  <c r="E25" i="3"/>
  <c r="F25" i="3"/>
  <c r="E47" i="3"/>
  <c r="F47" i="3"/>
  <c r="E29" i="3"/>
  <c r="F29" i="3"/>
  <c r="E5" i="3"/>
  <c r="F5" i="3"/>
  <c r="E71" i="3"/>
  <c r="F71" i="3"/>
  <c r="E4" i="3"/>
  <c r="F4" i="3"/>
  <c r="E28" i="3"/>
  <c r="F28" i="3"/>
  <c r="E48" i="3"/>
  <c r="F48" i="3"/>
  <c r="E40" i="3"/>
  <c r="F40" i="3"/>
  <c r="E63" i="3"/>
  <c r="F63" i="3"/>
  <c r="E7" i="3"/>
  <c r="F7" i="3"/>
  <c r="E44" i="3"/>
  <c r="F44" i="3"/>
  <c r="E32" i="3"/>
  <c r="F32" i="3"/>
  <c r="E12" i="3"/>
  <c r="F12" i="3"/>
  <c r="E52" i="3"/>
  <c r="F52" i="3"/>
  <c r="E41" i="3"/>
  <c r="F41" i="3"/>
  <c r="E18" i="3"/>
  <c r="F18" i="3"/>
  <c r="E38" i="3"/>
  <c r="F38" i="3"/>
  <c r="E84" i="3"/>
  <c r="F84" i="3"/>
  <c r="E22" i="3"/>
  <c r="F22" i="3"/>
  <c r="E62" i="3"/>
  <c r="F62" i="3"/>
  <c r="E36" i="3"/>
  <c r="F36" i="3"/>
  <c r="E10" i="3"/>
  <c r="F10" i="3"/>
  <c r="E30" i="3"/>
  <c r="F30" i="3"/>
  <c r="E39" i="3"/>
  <c r="F39" i="3"/>
  <c r="E43" i="3"/>
  <c r="F43" i="3"/>
  <c r="E45" i="3"/>
  <c r="F45" i="3"/>
  <c r="E53" i="3"/>
  <c r="F53" i="3"/>
  <c r="E34" i="3"/>
  <c r="F34" i="3"/>
  <c r="E9" i="3"/>
  <c r="F9" i="3"/>
  <c r="E50" i="3"/>
  <c r="F50" i="3"/>
  <c r="E56" i="3"/>
  <c r="F56" i="3"/>
  <c r="E60" i="3"/>
  <c r="F60" i="3"/>
  <c r="E31" i="3"/>
  <c r="F31" i="3"/>
  <c r="E17" i="3"/>
  <c r="F17" i="3"/>
  <c r="E51" i="3"/>
  <c r="F51" i="3"/>
  <c r="E6" i="3"/>
  <c r="F6" i="3"/>
  <c r="E59" i="3"/>
  <c r="F59" i="3"/>
  <c r="E13" i="3"/>
  <c r="F13" i="3"/>
  <c r="E58" i="3"/>
  <c r="F58" i="3"/>
  <c r="E20" i="3"/>
  <c r="F20" i="3"/>
  <c r="E21" i="3"/>
  <c r="F21" i="3"/>
  <c r="E78" i="3"/>
  <c r="F78" i="3"/>
  <c r="E11" i="3"/>
  <c r="F11" i="3"/>
  <c r="E33" i="3"/>
  <c r="F33" i="3"/>
  <c r="E16" i="3"/>
  <c r="F16" i="3"/>
  <c r="E42" i="3"/>
  <c r="F42" i="3"/>
  <c r="E46" i="3"/>
  <c r="F46" i="3"/>
  <c r="F57" i="3"/>
  <c r="E57" i="3"/>
  <c r="M53" i="4"/>
  <c r="N53" i="4"/>
  <c r="M54" i="4"/>
  <c r="N54" i="4"/>
  <c r="M46" i="4"/>
  <c r="N46" i="4"/>
  <c r="M68" i="4"/>
  <c r="N68" i="4"/>
  <c r="M65" i="4"/>
  <c r="N65" i="4"/>
  <c r="M62" i="4"/>
  <c r="N62" i="4"/>
  <c r="M69" i="4"/>
  <c r="N69" i="4"/>
  <c r="M82" i="4"/>
  <c r="N82" i="4"/>
  <c r="M73" i="4"/>
  <c r="N73" i="4"/>
  <c r="M67" i="4"/>
  <c r="N67" i="4"/>
  <c r="M64" i="4"/>
  <c r="N64" i="4"/>
  <c r="M76" i="4"/>
  <c r="N76" i="4"/>
  <c r="M71" i="4"/>
  <c r="N71" i="4"/>
  <c r="M78" i="4"/>
  <c r="N78" i="4"/>
  <c r="M7" i="4"/>
  <c r="N7" i="4"/>
  <c r="M3" i="4"/>
  <c r="N3" i="4"/>
  <c r="M25" i="4"/>
  <c r="N25" i="4"/>
  <c r="M58" i="4"/>
  <c r="N58" i="4"/>
  <c r="M20" i="4"/>
  <c r="N20" i="4"/>
  <c r="M19" i="4"/>
  <c r="N19" i="4"/>
  <c r="M15" i="4"/>
  <c r="N15" i="4"/>
  <c r="M32" i="4"/>
  <c r="N32" i="4"/>
  <c r="M26" i="4"/>
  <c r="N26" i="4"/>
  <c r="M66" i="4"/>
  <c r="N66" i="4"/>
  <c r="M41" i="4"/>
  <c r="N41" i="4"/>
  <c r="M22" i="4"/>
  <c r="N22" i="4"/>
  <c r="M23" i="4"/>
  <c r="N23" i="4"/>
  <c r="M45" i="4"/>
  <c r="N45" i="4"/>
  <c r="M21" i="4"/>
  <c r="N21" i="4"/>
  <c r="M5" i="4"/>
  <c r="N5" i="4"/>
  <c r="M85" i="4"/>
  <c r="N85" i="4"/>
  <c r="M70" i="4"/>
  <c r="N70" i="4"/>
  <c r="M9" i="4"/>
  <c r="N9" i="4"/>
  <c r="M34" i="4"/>
  <c r="N34" i="4"/>
  <c r="M47" i="4"/>
  <c r="N47" i="4"/>
  <c r="M42" i="4"/>
  <c r="N42" i="4"/>
  <c r="M63" i="4"/>
  <c r="N63" i="4"/>
  <c r="M6" i="4"/>
  <c r="N6" i="4"/>
  <c r="M43" i="4"/>
  <c r="N43" i="4"/>
  <c r="M27" i="4"/>
  <c r="N27" i="4"/>
  <c r="M28" i="4"/>
  <c r="N28" i="4"/>
  <c r="M49" i="4"/>
  <c r="N49" i="4"/>
  <c r="M39" i="4"/>
  <c r="N39" i="4"/>
  <c r="M17" i="4"/>
  <c r="N17" i="4"/>
  <c r="M35" i="4"/>
  <c r="N35" i="4"/>
  <c r="M83" i="4"/>
  <c r="N83" i="4"/>
  <c r="M16" i="4"/>
  <c r="N16" i="4"/>
  <c r="M59" i="4"/>
  <c r="N59" i="4"/>
  <c r="M31" i="4"/>
  <c r="N31" i="4"/>
  <c r="M12" i="4"/>
  <c r="N12" i="4"/>
  <c r="M30" i="4"/>
  <c r="N30" i="4"/>
  <c r="M38" i="4"/>
  <c r="N38" i="4"/>
  <c r="M37" i="4"/>
  <c r="N37" i="4"/>
  <c r="M44" i="4"/>
  <c r="N44" i="4"/>
  <c r="M50" i="4"/>
  <c r="N50" i="4"/>
  <c r="M29" i="4"/>
  <c r="N29" i="4"/>
  <c r="M8" i="4"/>
  <c r="N8" i="4"/>
  <c r="M48" i="4"/>
  <c r="N48" i="4"/>
  <c r="M55" i="4"/>
  <c r="N55" i="4"/>
  <c r="M57" i="4"/>
  <c r="N57" i="4"/>
  <c r="M36" i="4"/>
  <c r="N36" i="4"/>
  <c r="M11" i="4"/>
  <c r="N11" i="4"/>
  <c r="M52" i="4"/>
  <c r="N52" i="4"/>
  <c r="M4" i="4"/>
  <c r="N4" i="4"/>
  <c r="M61" i="4"/>
  <c r="N61" i="4"/>
  <c r="M13" i="4"/>
  <c r="N13" i="4"/>
  <c r="M60" i="4"/>
  <c r="N60" i="4"/>
  <c r="M24" i="4"/>
  <c r="N24" i="4"/>
  <c r="M84" i="4"/>
  <c r="N84" i="4"/>
  <c r="M18" i="4"/>
  <c r="N18" i="4"/>
  <c r="M80" i="4"/>
  <c r="N80" i="4"/>
  <c r="M10" i="4"/>
  <c r="N10" i="4"/>
  <c r="M33" i="4"/>
  <c r="N33" i="4"/>
  <c r="M14" i="4"/>
  <c r="N14" i="4"/>
  <c r="M40" i="4"/>
  <c r="N40" i="4"/>
  <c r="M51" i="4"/>
  <c r="N51" i="4"/>
  <c r="N56" i="4"/>
  <c r="M56" i="4"/>
  <c r="I53" i="4"/>
  <c r="J53" i="4"/>
  <c r="I54" i="4"/>
  <c r="J54" i="4"/>
  <c r="I46" i="4"/>
  <c r="J46" i="4"/>
  <c r="I68" i="4"/>
  <c r="J68" i="4"/>
  <c r="I65" i="4"/>
  <c r="J65" i="4"/>
  <c r="I62" i="4"/>
  <c r="J62" i="4"/>
  <c r="I69" i="4"/>
  <c r="J69" i="4"/>
  <c r="I82" i="4"/>
  <c r="J82" i="4"/>
  <c r="I73" i="4"/>
  <c r="J73" i="4"/>
  <c r="I67" i="4"/>
  <c r="J67" i="4"/>
  <c r="I64" i="4"/>
  <c r="J64" i="4"/>
  <c r="I76" i="4"/>
  <c r="J76" i="4"/>
  <c r="I71" i="4"/>
  <c r="J71" i="4"/>
  <c r="I78" i="4"/>
  <c r="J78" i="4"/>
  <c r="I7" i="4"/>
  <c r="J7" i="4"/>
  <c r="I3" i="4"/>
  <c r="J3" i="4"/>
  <c r="I25" i="4"/>
  <c r="J25" i="4"/>
  <c r="I58" i="4"/>
  <c r="J58" i="4"/>
  <c r="I20" i="4"/>
  <c r="J20" i="4"/>
  <c r="I19" i="4"/>
  <c r="J19" i="4"/>
  <c r="I15" i="4"/>
  <c r="J15" i="4"/>
  <c r="I32" i="4"/>
  <c r="J32" i="4"/>
  <c r="I26" i="4"/>
  <c r="J26" i="4"/>
  <c r="I66" i="4"/>
  <c r="J66" i="4"/>
  <c r="I41" i="4"/>
  <c r="J41" i="4"/>
  <c r="I22" i="4"/>
  <c r="J22" i="4"/>
  <c r="I23" i="4"/>
  <c r="J23" i="4"/>
  <c r="I45" i="4"/>
  <c r="J45" i="4"/>
  <c r="I21" i="4"/>
  <c r="J21" i="4"/>
  <c r="I5" i="4"/>
  <c r="J5" i="4"/>
  <c r="I85" i="4"/>
  <c r="J85" i="4"/>
  <c r="I70" i="4"/>
  <c r="J70" i="4"/>
  <c r="I9" i="4"/>
  <c r="J9" i="4"/>
  <c r="I34" i="4"/>
  <c r="J34" i="4"/>
  <c r="I47" i="4"/>
  <c r="J47" i="4"/>
  <c r="I42" i="4"/>
  <c r="J42" i="4"/>
  <c r="I63" i="4"/>
  <c r="J63" i="4"/>
  <c r="I6" i="4"/>
  <c r="J6" i="4"/>
  <c r="I43" i="4"/>
  <c r="J43" i="4"/>
  <c r="I27" i="4"/>
  <c r="J27" i="4"/>
  <c r="I28" i="4"/>
  <c r="J28" i="4"/>
  <c r="I49" i="4"/>
  <c r="J49" i="4"/>
  <c r="I39" i="4"/>
  <c r="J39" i="4"/>
  <c r="I17" i="4"/>
  <c r="J17" i="4"/>
  <c r="I35" i="4"/>
  <c r="J35" i="4"/>
  <c r="I83" i="4"/>
  <c r="J83" i="4"/>
  <c r="I16" i="4"/>
  <c r="J16" i="4"/>
  <c r="I59" i="4"/>
  <c r="J59" i="4"/>
  <c r="I31" i="4"/>
  <c r="J31" i="4"/>
  <c r="I12" i="4"/>
  <c r="J12" i="4"/>
  <c r="I30" i="4"/>
  <c r="J30" i="4"/>
  <c r="I38" i="4"/>
  <c r="J38" i="4"/>
  <c r="I37" i="4"/>
  <c r="J37" i="4"/>
  <c r="I44" i="4"/>
  <c r="J44" i="4"/>
  <c r="I50" i="4"/>
  <c r="J50" i="4"/>
  <c r="I29" i="4"/>
  <c r="J29" i="4"/>
  <c r="I8" i="4"/>
  <c r="J8" i="4"/>
  <c r="I48" i="4"/>
  <c r="J48" i="4"/>
  <c r="I55" i="4"/>
  <c r="J55" i="4"/>
  <c r="I57" i="4"/>
  <c r="J57" i="4"/>
  <c r="I36" i="4"/>
  <c r="J36" i="4"/>
  <c r="I11" i="4"/>
  <c r="J11" i="4"/>
  <c r="I52" i="4"/>
  <c r="J52" i="4"/>
  <c r="I4" i="4"/>
  <c r="J4" i="4"/>
  <c r="I61" i="4"/>
  <c r="J61" i="4"/>
  <c r="I13" i="4"/>
  <c r="J13" i="4"/>
  <c r="I60" i="4"/>
  <c r="J60" i="4"/>
  <c r="I24" i="4"/>
  <c r="J24" i="4"/>
  <c r="I84" i="4"/>
  <c r="J84" i="4"/>
  <c r="I18" i="4"/>
  <c r="J18" i="4"/>
  <c r="I80" i="4"/>
  <c r="J80" i="4"/>
  <c r="I10" i="4"/>
  <c r="J10" i="4"/>
  <c r="I33" i="4"/>
  <c r="J33" i="4"/>
  <c r="I14" i="4"/>
  <c r="J14" i="4"/>
  <c r="I40" i="4"/>
  <c r="J40" i="4"/>
  <c r="I51" i="4"/>
  <c r="J51" i="4"/>
  <c r="J56" i="4"/>
  <c r="I56" i="4"/>
  <c r="E53" i="4"/>
  <c r="F53" i="4"/>
  <c r="E54" i="4"/>
  <c r="F54" i="4"/>
  <c r="E46" i="4"/>
  <c r="F46" i="4"/>
  <c r="E68" i="4"/>
  <c r="F68" i="4"/>
  <c r="E65" i="4"/>
  <c r="F65" i="4"/>
  <c r="E62" i="4"/>
  <c r="F62" i="4"/>
  <c r="E69" i="4"/>
  <c r="F69" i="4"/>
  <c r="E82" i="4"/>
  <c r="F82" i="4"/>
  <c r="E73" i="4"/>
  <c r="F73" i="4"/>
  <c r="E67" i="4"/>
  <c r="F67" i="4"/>
  <c r="E64" i="4"/>
  <c r="F64" i="4"/>
  <c r="E76" i="4"/>
  <c r="F76" i="4"/>
  <c r="E71" i="4"/>
  <c r="F71" i="4"/>
  <c r="E78" i="4"/>
  <c r="F78" i="4"/>
  <c r="E7" i="4"/>
  <c r="F7" i="4"/>
  <c r="E3" i="4"/>
  <c r="F3" i="4"/>
  <c r="E25" i="4"/>
  <c r="F25" i="4"/>
  <c r="E58" i="4"/>
  <c r="F58" i="4"/>
  <c r="E20" i="4"/>
  <c r="F20" i="4"/>
  <c r="E19" i="4"/>
  <c r="F19" i="4"/>
  <c r="E15" i="4"/>
  <c r="F15" i="4"/>
  <c r="E32" i="4"/>
  <c r="F32" i="4"/>
  <c r="E26" i="4"/>
  <c r="F26" i="4"/>
  <c r="E66" i="4"/>
  <c r="F66" i="4"/>
  <c r="E41" i="4"/>
  <c r="F41" i="4"/>
  <c r="E22" i="4"/>
  <c r="F22" i="4"/>
  <c r="E23" i="4"/>
  <c r="F23" i="4"/>
  <c r="E45" i="4"/>
  <c r="F45" i="4"/>
  <c r="E21" i="4"/>
  <c r="F21" i="4"/>
  <c r="E5" i="4"/>
  <c r="F5" i="4"/>
  <c r="E85" i="4"/>
  <c r="F85" i="4"/>
  <c r="E70" i="4"/>
  <c r="F70" i="4"/>
  <c r="E9" i="4"/>
  <c r="F9" i="4"/>
  <c r="E34" i="4"/>
  <c r="F34" i="4"/>
  <c r="E47" i="4"/>
  <c r="F47" i="4"/>
  <c r="E42" i="4"/>
  <c r="F42" i="4"/>
  <c r="E63" i="4"/>
  <c r="F63" i="4"/>
  <c r="E6" i="4"/>
  <c r="F6" i="4"/>
  <c r="E43" i="4"/>
  <c r="F43" i="4"/>
  <c r="E27" i="4"/>
  <c r="F27" i="4"/>
  <c r="E28" i="4"/>
  <c r="F28" i="4"/>
  <c r="E49" i="4"/>
  <c r="F49" i="4"/>
  <c r="E39" i="4"/>
  <c r="F39" i="4"/>
  <c r="E17" i="4"/>
  <c r="F17" i="4"/>
  <c r="E35" i="4"/>
  <c r="F35" i="4"/>
  <c r="E83" i="4"/>
  <c r="F83" i="4"/>
  <c r="E16" i="4"/>
  <c r="F16" i="4"/>
  <c r="E59" i="4"/>
  <c r="F59" i="4"/>
  <c r="E31" i="4"/>
  <c r="F31" i="4"/>
  <c r="E12" i="4"/>
  <c r="F12" i="4"/>
  <c r="E30" i="4"/>
  <c r="F30" i="4"/>
  <c r="E38" i="4"/>
  <c r="F38" i="4"/>
  <c r="E37" i="4"/>
  <c r="F37" i="4"/>
  <c r="E44" i="4"/>
  <c r="F44" i="4"/>
  <c r="E50" i="4"/>
  <c r="F50" i="4"/>
  <c r="E29" i="4"/>
  <c r="F29" i="4"/>
  <c r="E8" i="4"/>
  <c r="F8" i="4"/>
  <c r="E48" i="4"/>
  <c r="F48" i="4"/>
  <c r="E55" i="4"/>
  <c r="F55" i="4"/>
  <c r="E57" i="4"/>
  <c r="F57" i="4"/>
  <c r="E36" i="4"/>
  <c r="F36" i="4"/>
  <c r="E11" i="4"/>
  <c r="F11" i="4"/>
  <c r="E52" i="4"/>
  <c r="F52" i="4"/>
  <c r="E4" i="4"/>
  <c r="F4" i="4"/>
  <c r="E61" i="4"/>
  <c r="F61" i="4"/>
  <c r="E13" i="4"/>
  <c r="F13" i="4"/>
  <c r="E60" i="4"/>
  <c r="F60" i="4"/>
  <c r="E24" i="4"/>
  <c r="F24" i="4"/>
  <c r="E84" i="4"/>
  <c r="F84" i="4"/>
  <c r="E18" i="4"/>
  <c r="F18" i="4"/>
  <c r="E80" i="4"/>
  <c r="F80" i="4"/>
  <c r="E10" i="4"/>
  <c r="F10" i="4"/>
  <c r="E33" i="4"/>
  <c r="F33" i="4"/>
  <c r="E14" i="4"/>
  <c r="F14" i="4"/>
  <c r="E40" i="4"/>
  <c r="F40" i="4"/>
  <c r="E51" i="4"/>
  <c r="F51" i="4"/>
  <c r="F56" i="4"/>
  <c r="E56" i="4"/>
  <c r="Q51" i="5"/>
  <c r="R51" i="5"/>
  <c r="Q55" i="5"/>
  <c r="R55" i="5"/>
  <c r="Q46" i="5"/>
  <c r="R46" i="5"/>
  <c r="Q68" i="5"/>
  <c r="R68" i="5"/>
  <c r="Q64" i="5"/>
  <c r="R64" i="5"/>
  <c r="Q61" i="5"/>
  <c r="R61" i="5"/>
  <c r="Q69" i="5"/>
  <c r="R69" i="5"/>
  <c r="Q83" i="5"/>
  <c r="R83" i="5"/>
  <c r="Q72" i="5"/>
  <c r="R72" i="5"/>
  <c r="Q65" i="5"/>
  <c r="R65" i="5"/>
  <c r="Q63" i="5"/>
  <c r="R63" i="5"/>
  <c r="Q77" i="5"/>
  <c r="R77" i="5"/>
  <c r="Q71" i="5"/>
  <c r="R71" i="5"/>
  <c r="Q78" i="5"/>
  <c r="R78" i="5"/>
  <c r="Q7" i="5"/>
  <c r="R7" i="5"/>
  <c r="Q3" i="5"/>
  <c r="R3" i="5"/>
  <c r="Q17" i="5"/>
  <c r="R17" i="5"/>
  <c r="Q52" i="5"/>
  <c r="R52" i="5"/>
  <c r="Q21" i="5"/>
  <c r="R21" i="5"/>
  <c r="Q24" i="5"/>
  <c r="R24" i="5"/>
  <c r="Q20" i="5"/>
  <c r="R20" i="5"/>
  <c r="Q31" i="5"/>
  <c r="R31" i="5"/>
  <c r="Q27" i="5"/>
  <c r="R27" i="5"/>
  <c r="Q66" i="5"/>
  <c r="R66" i="5"/>
  <c r="Q40" i="5"/>
  <c r="R40" i="5"/>
  <c r="Q37" i="5"/>
  <c r="R37" i="5"/>
  <c r="Q22" i="5"/>
  <c r="R22" i="5"/>
  <c r="Q41" i="5"/>
  <c r="R41" i="5"/>
  <c r="Q19" i="5"/>
  <c r="R19" i="5"/>
  <c r="Q6" i="5"/>
  <c r="R6" i="5"/>
  <c r="Q84" i="5"/>
  <c r="R84" i="5"/>
  <c r="Q70" i="5"/>
  <c r="R70" i="5"/>
  <c r="Q8" i="5"/>
  <c r="R8" i="5"/>
  <c r="Q35" i="5"/>
  <c r="R35" i="5"/>
  <c r="Q49" i="5"/>
  <c r="R49" i="5"/>
  <c r="Q42" i="5"/>
  <c r="R42" i="5"/>
  <c r="Q62" i="5"/>
  <c r="R62" i="5"/>
  <c r="Q5" i="5"/>
  <c r="R5" i="5"/>
  <c r="Q44" i="5"/>
  <c r="R44" i="5"/>
  <c r="Q26" i="5"/>
  <c r="R26" i="5"/>
  <c r="Q25" i="5"/>
  <c r="R25" i="5"/>
  <c r="Q48" i="5"/>
  <c r="R48" i="5"/>
  <c r="Q39" i="5"/>
  <c r="R39" i="5"/>
  <c r="Q14" i="5"/>
  <c r="R14" i="5"/>
  <c r="Q32" i="5"/>
  <c r="R32" i="5"/>
  <c r="Q82" i="5"/>
  <c r="R82" i="5"/>
  <c r="Q18" i="5"/>
  <c r="R18" i="5"/>
  <c r="Q53" i="5"/>
  <c r="R53" i="5"/>
  <c r="Q33" i="5"/>
  <c r="R33" i="5"/>
  <c r="Q10" i="5"/>
  <c r="R10" i="5"/>
  <c r="Q29" i="5"/>
  <c r="R29" i="5"/>
  <c r="Q38" i="5"/>
  <c r="R38" i="5"/>
  <c r="Q36" i="5"/>
  <c r="R36" i="5"/>
  <c r="Q45" i="5"/>
  <c r="R45" i="5"/>
  <c r="Q58" i="5"/>
  <c r="R58" i="5"/>
  <c r="Q28" i="5"/>
  <c r="R28" i="5"/>
  <c r="Q9" i="5"/>
  <c r="R9" i="5"/>
  <c r="Q47" i="5"/>
  <c r="R47" i="5"/>
  <c r="Q56" i="5"/>
  <c r="R56" i="5"/>
  <c r="Q59" i="5"/>
  <c r="R59" i="5"/>
  <c r="Q34" i="5"/>
  <c r="R34" i="5"/>
  <c r="Q16" i="5"/>
  <c r="R16" i="5"/>
  <c r="Q54" i="5"/>
  <c r="R54" i="5"/>
  <c r="Q4" i="5"/>
  <c r="R4" i="5"/>
  <c r="Q60" i="5"/>
  <c r="R60" i="5"/>
  <c r="Q11" i="5"/>
  <c r="R11" i="5"/>
  <c r="Q67" i="5"/>
  <c r="R67" i="5"/>
  <c r="Q23" i="5"/>
  <c r="R23" i="5"/>
  <c r="Q85" i="5"/>
  <c r="R85" i="5"/>
  <c r="Q13" i="5"/>
  <c r="R13" i="5"/>
  <c r="Q80" i="5"/>
  <c r="R80" i="5"/>
  <c r="Q12" i="5"/>
  <c r="R12" i="5"/>
  <c r="Q30" i="5"/>
  <c r="R30" i="5"/>
  <c r="Q15" i="5"/>
  <c r="R15" i="5"/>
  <c r="Q43" i="5"/>
  <c r="R43" i="5"/>
  <c r="Q50" i="5"/>
  <c r="R50" i="5"/>
  <c r="R57" i="5"/>
  <c r="Q57" i="5"/>
  <c r="M51" i="5"/>
  <c r="N51" i="5"/>
  <c r="M55" i="5"/>
  <c r="N55" i="5"/>
  <c r="M46" i="5"/>
  <c r="N46" i="5"/>
  <c r="M68" i="5"/>
  <c r="N68" i="5"/>
  <c r="M64" i="5"/>
  <c r="N64" i="5"/>
  <c r="M61" i="5"/>
  <c r="N61" i="5"/>
  <c r="M69" i="5"/>
  <c r="N69" i="5"/>
  <c r="M83" i="5"/>
  <c r="N83" i="5"/>
  <c r="M72" i="5"/>
  <c r="N72" i="5"/>
  <c r="M65" i="5"/>
  <c r="N65" i="5"/>
  <c r="M63" i="5"/>
  <c r="N63" i="5"/>
  <c r="M77" i="5"/>
  <c r="N77" i="5"/>
  <c r="M71" i="5"/>
  <c r="N71" i="5"/>
  <c r="M78" i="5"/>
  <c r="N78" i="5"/>
  <c r="M7" i="5"/>
  <c r="N7" i="5"/>
  <c r="M3" i="5"/>
  <c r="N3" i="5"/>
  <c r="M17" i="5"/>
  <c r="N17" i="5"/>
  <c r="M52" i="5"/>
  <c r="N52" i="5"/>
  <c r="M21" i="5"/>
  <c r="N21" i="5"/>
  <c r="M24" i="5"/>
  <c r="N24" i="5"/>
  <c r="M20" i="5"/>
  <c r="N20" i="5"/>
  <c r="M31" i="5"/>
  <c r="N31" i="5"/>
  <c r="M27" i="5"/>
  <c r="N27" i="5"/>
  <c r="M66" i="5"/>
  <c r="N66" i="5"/>
  <c r="M40" i="5"/>
  <c r="N40" i="5"/>
  <c r="M37" i="5"/>
  <c r="N37" i="5"/>
  <c r="M22" i="5"/>
  <c r="N22" i="5"/>
  <c r="M41" i="5"/>
  <c r="N41" i="5"/>
  <c r="M19" i="5"/>
  <c r="N19" i="5"/>
  <c r="M6" i="5"/>
  <c r="N6" i="5"/>
  <c r="M84" i="5"/>
  <c r="N84" i="5"/>
  <c r="M70" i="5"/>
  <c r="N70" i="5"/>
  <c r="M8" i="5"/>
  <c r="N8" i="5"/>
  <c r="M35" i="5"/>
  <c r="N35" i="5"/>
  <c r="M49" i="5"/>
  <c r="N49" i="5"/>
  <c r="M42" i="5"/>
  <c r="N42" i="5"/>
  <c r="M62" i="5"/>
  <c r="N62" i="5"/>
  <c r="M5" i="5"/>
  <c r="N5" i="5"/>
  <c r="M44" i="5"/>
  <c r="N44" i="5"/>
  <c r="M26" i="5"/>
  <c r="N26" i="5"/>
  <c r="M25" i="5"/>
  <c r="N25" i="5"/>
  <c r="M48" i="5"/>
  <c r="N48" i="5"/>
  <c r="M39" i="5"/>
  <c r="N39" i="5"/>
  <c r="M14" i="5"/>
  <c r="N14" i="5"/>
  <c r="M32" i="5"/>
  <c r="N32" i="5"/>
  <c r="M82" i="5"/>
  <c r="N82" i="5"/>
  <c r="M18" i="5"/>
  <c r="N18" i="5"/>
  <c r="M53" i="5"/>
  <c r="N53" i="5"/>
  <c r="M33" i="5"/>
  <c r="N33" i="5"/>
  <c r="M10" i="5"/>
  <c r="N10" i="5"/>
  <c r="M29" i="5"/>
  <c r="N29" i="5"/>
  <c r="M38" i="5"/>
  <c r="N38" i="5"/>
  <c r="M36" i="5"/>
  <c r="N36" i="5"/>
  <c r="M45" i="5"/>
  <c r="N45" i="5"/>
  <c r="M58" i="5"/>
  <c r="N58" i="5"/>
  <c r="M28" i="5"/>
  <c r="N28" i="5"/>
  <c r="M9" i="5"/>
  <c r="N9" i="5"/>
  <c r="M47" i="5"/>
  <c r="N47" i="5"/>
  <c r="M56" i="5"/>
  <c r="N56" i="5"/>
  <c r="M59" i="5"/>
  <c r="N59" i="5"/>
  <c r="M34" i="5"/>
  <c r="N34" i="5"/>
  <c r="M16" i="5"/>
  <c r="N16" i="5"/>
  <c r="M54" i="5"/>
  <c r="N54" i="5"/>
  <c r="M4" i="5"/>
  <c r="N4" i="5"/>
  <c r="M60" i="5"/>
  <c r="N60" i="5"/>
  <c r="M11" i="5"/>
  <c r="N11" i="5"/>
  <c r="M67" i="5"/>
  <c r="N67" i="5"/>
  <c r="M23" i="5"/>
  <c r="N23" i="5"/>
  <c r="M85" i="5"/>
  <c r="N85" i="5"/>
  <c r="M13" i="5"/>
  <c r="N13" i="5"/>
  <c r="M80" i="5"/>
  <c r="N80" i="5"/>
  <c r="M12" i="5"/>
  <c r="N12" i="5"/>
  <c r="M30" i="5"/>
  <c r="N30" i="5"/>
  <c r="M15" i="5"/>
  <c r="N15" i="5"/>
  <c r="M43" i="5"/>
  <c r="N43" i="5"/>
  <c r="M50" i="5"/>
  <c r="N50" i="5"/>
  <c r="N57" i="5"/>
  <c r="M57" i="5"/>
  <c r="I51" i="5"/>
  <c r="J51" i="5"/>
  <c r="I55" i="5"/>
  <c r="J55" i="5"/>
  <c r="I46" i="5"/>
  <c r="J46" i="5"/>
  <c r="I68" i="5"/>
  <c r="J68" i="5"/>
  <c r="I64" i="5"/>
  <c r="J64" i="5"/>
  <c r="I61" i="5"/>
  <c r="J61" i="5"/>
  <c r="I69" i="5"/>
  <c r="J69" i="5"/>
  <c r="I83" i="5"/>
  <c r="J83" i="5"/>
  <c r="I72" i="5"/>
  <c r="J72" i="5"/>
  <c r="I65" i="5"/>
  <c r="J65" i="5"/>
  <c r="I63" i="5"/>
  <c r="J63" i="5"/>
  <c r="I77" i="5"/>
  <c r="J77" i="5"/>
  <c r="I71" i="5"/>
  <c r="J71" i="5"/>
  <c r="I78" i="5"/>
  <c r="J78" i="5"/>
  <c r="I7" i="5"/>
  <c r="J7" i="5"/>
  <c r="I3" i="5"/>
  <c r="J3" i="5"/>
  <c r="I17" i="5"/>
  <c r="J17" i="5"/>
  <c r="I52" i="5"/>
  <c r="J52" i="5"/>
  <c r="I21" i="5"/>
  <c r="J21" i="5"/>
  <c r="I24" i="5"/>
  <c r="J24" i="5"/>
  <c r="I20" i="5"/>
  <c r="J20" i="5"/>
  <c r="I31" i="5"/>
  <c r="J31" i="5"/>
  <c r="I27" i="5"/>
  <c r="J27" i="5"/>
  <c r="I66" i="5"/>
  <c r="J66" i="5"/>
  <c r="I40" i="5"/>
  <c r="J40" i="5"/>
  <c r="I37" i="5"/>
  <c r="J37" i="5"/>
  <c r="I22" i="5"/>
  <c r="J22" i="5"/>
  <c r="I41" i="5"/>
  <c r="J41" i="5"/>
  <c r="I19" i="5"/>
  <c r="J19" i="5"/>
  <c r="I6" i="5"/>
  <c r="J6" i="5"/>
  <c r="I84" i="5"/>
  <c r="J84" i="5"/>
  <c r="I70" i="5"/>
  <c r="J70" i="5"/>
  <c r="I8" i="5"/>
  <c r="J8" i="5"/>
  <c r="I35" i="5"/>
  <c r="J35" i="5"/>
  <c r="I49" i="5"/>
  <c r="J49" i="5"/>
  <c r="I42" i="5"/>
  <c r="J42" i="5"/>
  <c r="I62" i="5"/>
  <c r="J62" i="5"/>
  <c r="I5" i="5"/>
  <c r="J5" i="5"/>
  <c r="I44" i="5"/>
  <c r="J44" i="5"/>
  <c r="I26" i="5"/>
  <c r="J26" i="5"/>
  <c r="I25" i="5"/>
  <c r="J25" i="5"/>
  <c r="I48" i="5"/>
  <c r="J48" i="5"/>
  <c r="I39" i="5"/>
  <c r="J39" i="5"/>
  <c r="I14" i="5"/>
  <c r="J14" i="5"/>
  <c r="I32" i="5"/>
  <c r="J32" i="5"/>
  <c r="I82" i="5"/>
  <c r="J82" i="5"/>
  <c r="I18" i="5"/>
  <c r="J18" i="5"/>
  <c r="I53" i="5"/>
  <c r="J53" i="5"/>
  <c r="I33" i="5"/>
  <c r="J33" i="5"/>
  <c r="I10" i="5"/>
  <c r="J10" i="5"/>
  <c r="I29" i="5"/>
  <c r="J29" i="5"/>
  <c r="I38" i="5"/>
  <c r="J38" i="5"/>
  <c r="I36" i="5"/>
  <c r="J36" i="5"/>
  <c r="I45" i="5"/>
  <c r="J45" i="5"/>
  <c r="I58" i="5"/>
  <c r="J58" i="5"/>
  <c r="I28" i="5"/>
  <c r="J28" i="5"/>
  <c r="I9" i="5"/>
  <c r="J9" i="5"/>
  <c r="I47" i="5"/>
  <c r="J47" i="5"/>
  <c r="I56" i="5"/>
  <c r="J56" i="5"/>
  <c r="I59" i="5"/>
  <c r="J59" i="5"/>
  <c r="I34" i="5"/>
  <c r="J34" i="5"/>
  <c r="I16" i="5"/>
  <c r="J16" i="5"/>
  <c r="I54" i="5"/>
  <c r="J54" i="5"/>
  <c r="I4" i="5"/>
  <c r="J4" i="5"/>
  <c r="I60" i="5"/>
  <c r="J60" i="5"/>
  <c r="I11" i="5"/>
  <c r="J11" i="5"/>
  <c r="I67" i="5"/>
  <c r="J67" i="5"/>
  <c r="I23" i="5"/>
  <c r="J23" i="5"/>
  <c r="I85" i="5"/>
  <c r="J85" i="5"/>
  <c r="I13" i="5"/>
  <c r="J13" i="5"/>
  <c r="I80" i="5"/>
  <c r="J80" i="5"/>
  <c r="I12" i="5"/>
  <c r="J12" i="5"/>
  <c r="I30" i="5"/>
  <c r="J30" i="5"/>
  <c r="I15" i="5"/>
  <c r="J15" i="5"/>
  <c r="I43" i="5"/>
  <c r="J43" i="5"/>
  <c r="I50" i="5"/>
  <c r="J50" i="5"/>
  <c r="J57" i="5"/>
  <c r="I57" i="5"/>
  <c r="E51" i="5"/>
  <c r="F51" i="5"/>
  <c r="E55" i="5"/>
  <c r="F55" i="5"/>
  <c r="E46" i="5"/>
  <c r="F46" i="5"/>
  <c r="E68" i="5"/>
  <c r="F68" i="5"/>
  <c r="E64" i="5"/>
  <c r="F64" i="5"/>
  <c r="E61" i="5"/>
  <c r="F61" i="5"/>
  <c r="E69" i="5"/>
  <c r="F69" i="5"/>
  <c r="E83" i="5"/>
  <c r="F83" i="5"/>
  <c r="E72" i="5"/>
  <c r="F72" i="5"/>
  <c r="E65" i="5"/>
  <c r="F65" i="5"/>
  <c r="E63" i="5"/>
  <c r="F63" i="5"/>
  <c r="E77" i="5"/>
  <c r="F77" i="5"/>
  <c r="E71" i="5"/>
  <c r="F71" i="5"/>
  <c r="E78" i="5"/>
  <c r="F78" i="5"/>
  <c r="E7" i="5"/>
  <c r="F7" i="5"/>
  <c r="E3" i="5"/>
  <c r="F3" i="5"/>
  <c r="E17" i="5"/>
  <c r="F17" i="5"/>
  <c r="E52" i="5"/>
  <c r="F52" i="5"/>
  <c r="E21" i="5"/>
  <c r="F21" i="5"/>
  <c r="E24" i="5"/>
  <c r="F24" i="5"/>
  <c r="E20" i="5"/>
  <c r="F20" i="5"/>
  <c r="E31" i="5"/>
  <c r="F31" i="5"/>
  <c r="E27" i="5"/>
  <c r="F27" i="5"/>
  <c r="E66" i="5"/>
  <c r="F66" i="5"/>
  <c r="E40" i="5"/>
  <c r="F40" i="5"/>
  <c r="E37" i="5"/>
  <c r="F37" i="5"/>
  <c r="E22" i="5"/>
  <c r="F22" i="5"/>
  <c r="E41" i="5"/>
  <c r="F41" i="5"/>
  <c r="E19" i="5"/>
  <c r="F19" i="5"/>
  <c r="E6" i="5"/>
  <c r="F6" i="5"/>
  <c r="E84" i="5"/>
  <c r="F84" i="5"/>
  <c r="E70" i="5"/>
  <c r="F70" i="5"/>
  <c r="E8" i="5"/>
  <c r="F8" i="5"/>
  <c r="E35" i="5"/>
  <c r="F35" i="5"/>
  <c r="E49" i="5"/>
  <c r="F49" i="5"/>
  <c r="E42" i="5"/>
  <c r="F42" i="5"/>
  <c r="E62" i="5"/>
  <c r="F62" i="5"/>
  <c r="E5" i="5"/>
  <c r="F5" i="5"/>
  <c r="E44" i="5"/>
  <c r="F44" i="5"/>
  <c r="E26" i="5"/>
  <c r="F26" i="5"/>
  <c r="E25" i="5"/>
  <c r="F25" i="5"/>
  <c r="E48" i="5"/>
  <c r="F48" i="5"/>
  <c r="E39" i="5"/>
  <c r="F39" i="5"/>
  <c r="E14" i="5"/>
  <c r="F14" i="5"/>
  <c r="E32" i="5"/>
  <c r="F32" i="5"/>
  <c r="E82" i="5"/>
  <c r="F82" i="5"/>
  <c r="E18" i="5"/>
  <c r="F18" i="5"/>
  <c r="E53" i="5"/>
  <c r="F53" i="5"/>
  <c r="E33" i="5"/>
  <c r="F33" i="5"/>
  <c r="E10" i="5"/>
  <c r="F10" i="5"/>
  <c r="E29" i="5"/>
  <c r="F29" i="5"/>
  <c r="E38" i="5"/>
  <c r="F38" i="5"/>
  <c r="E36" i="5"/>
  <c r="F36" i="5"/>
  <c r="E45" i="5"/>
  <c r="F45" i="5"/>
  <c r="E58" i="5"/>
  <c r="F58" i="5"/>
  <c r="E28" i="5"/>
  <c r="F28" i="5"/>
  <c r="E9" i="5"/>
  <c r="F9" i="5"/>
  <c r="E47" i="5"/>
  <c r="F47" i="5"/>
  <c r="E56" i="5"/>
  <c r="F56" i="5"/>
  <c r="E59" i="5"/>
  <c r="F59" i="5"/>
  <c r="E34" i="5"/>
  <c r="F34" i="5"/>
  <c r="E16" i="5"/>
  <c r="F16" i="5"/>
  <c r="E54" i="5"/>
  <c r="F54" i="5"/>
  <c r="E4" i="5"/>
  <c r="F4" i="5"/>
  <c r="E60" i="5"/>
  <c r="F60" i="5"/>
  <c r="E11" i="5"/>
  <c r="F11" i="5"/>
  <c r="E67" i="5"/>
  <c r="F67" i="5"/>
  <c r="E23" i="5"/>
  <c r="F23" i="5"/>
  <c r="E85" i="5"/>
  <c r="F85" i="5"/>
  <c r="E13" i="5"/>
  <c r="F13" i="5"/>
  <c r="E80" i="5"/>
  <c r="F80" i="5"/>
  <c r="E12" i="5"/>
  <c r="F12" i="5"/>
  <c r="E30" i="5"/>
  <c r="F30" i="5"/>
  <c r="E15" i="5"/>
  <c r="F15" i="5"/>
  <c r="E43" i="5"/>
  <c r="F43" i="5"/>
  <c r="E50" i="5"/>
  <c r="F50" i="5"/>
  <c r="F57" i="5"/>
  <c r="E57" i="5"/>
  <c r="U53" i="6"/>
  <c r="V53" i="6"/>
  <c r="U55" i="6"/>
  <c r="V55" i="6"/>
  <c r="U45" i="6"/>
  <c r="V45" i="6"/>
  <c r="U68" i="6"/>
  <c r="V68" i="6"/>
  <c r="U64" i="6"/>
  <c r="V64" i="6"/>
  <c r="U61" i="6"/>
  <c r="V61" i="6"/>
  <c r="U69" i="6"/>
  <c r="V69" i="6"/>
  <c r="U83" i="6"/>
  <c r="V83" i="6"/>
  <c r="U74" i="6"/>
  <c r="V74" i="6"/>
  <c r="U65" i="6"/>
  <c r="V65" i="6"/>
  <c r="U63" i="6"/>
  <c r="V63" i="6"/>
  <c r="U76" i="6"/>
  <c r="V76" i="6"/>
  <c r="U71" i="6"/>
  <c r="V71" i="6"/>
  <c r="U77" i="6"/>
  <c r="V77" i="6"/>
  <c r="U4" i="6"/>
  <c r="V4" i="6"/>
  <c r="U3" i="6"/>
  <c r="V3" i="6"/>
  <c r="U17" i="6"/>
  <c r="V17" i="6"/>
  <c r="U51" i="6"/>
  <c r="V51" i="6"/>
  <c r="U19" i="6"/>
  <c r="V19" i="6"/>
  <c r="U21" i="6"/>
  <c r="V21" i="6"/>
  <c r="U20" i="6"/>
  <c r="V20" i="6"/>
  <c r="U31" i="6"/>
  <c r="V31" i="6"/>
  <c r="U28" i="6"/>
  <c r="V28" i="6"/>
  <c r="U67" i="6"/>
  <c r="V67" i="6"/>
  <c r="U40" i="6"/>
  <c r="V40" i="6"/>
  <c r="U38" i="6"/>
  <c r="V38" i="6"/>
  <c r="U23" i="6"/>
  <c r="V23" i="6"/>
  <c r="U41" i="6"/>
  <c r="V41" i="6"/>
  <c r="U29" i="6"/>
  <c r="V29" i="6"/>
  <c r="U5" i="6"/>
  <c r="V5" i="6"/>
  <c r="U84" i="6"/>
  <c r="V84" i="6"/>
  <c r="U70" i="6"/>
  <c r="V70" i="6"/>
  <c r="U8" i="6"/>
  <c r="V8" i="6"/>
  <c r="U33" i="6"/>
  <c r="V33" i="6"/>
  <c r="U48" i="6"/>
  <c r="V48" i="6"/>
  <c r="U42" i="6"/>
  <c r="V42" i="6"/>
  <c r="U62" i="6"/>
  <c r="V62" i="6"/>
  <c r="U6" i="6"/>
  <c r="V6" i="6"/>
  <c r="U46" i="6"/>
  <c r="V46" i="6"/>
  <c r="U25" i="6"/>
  <c r="V25" i="6"/>
  <c r="U22" i="6"/>
  <c r="V22" i="6"/>
  <c r="U52" i="6"/>
  <c r="V52" i="6"/>
  <c r="U39" i="6"/>
  <c r="V39" i="6"/>
  <c r="U16" i="6"/>
  <c r="V16" i="6"/>
  <c r="U32" i="6"/>
  <c r="V32" i="6"/>
  <c r="U82" i="6"/>
  <c r="V82" i="6"/>
  <c r="U18" i="6"/>
  <c r="V18" i="6"/>
  <c r="U50" i="6"/>
  <c r="V50" i="6"/>
  <c r="U36" i="6"/>
  <c r="V36" i="6"/>
  <c r="U10" i="6"/>
  <c r="V10" i="6"/>
  <c r="U27" i="6"/>
  <c r="V27" i="6"/>
  <c r="U37" i="6"/>
  <c r="V37" i="6"/>
  <c r="U35" i="6"/>
  <c r="V35" i="6"/>
  <c r="U44" i="6"/>
  <c r="V44" i="6"/>
  <c r="U59" i="6"/>
  <c r="V59" i="6"/>
  <c r="U24" i="6"/>
  <c r="V24" i="6"/>
  <c r="U9" i="6"/>
  <c r="V9" i="6"/>
  <c r="U47" i="6"/>
  <c r="V47" i="6"/>
  <c r="U56" i="6"/>
  <c r="V56" i="6"/>
  <c r="U58" i="6"/>
  <c r="V58" i="6"/>
  <c r="U34" i="6"/>
  <c r="V34" i="6"/>
  <c r="U15" i="6"/>
  <c r="V15" i="6"/>
  <c r="U54" i="6"/>
  <c r="V54" i="6"/>
  <c r="U7" i="6"/>
  <c r="V7" i="6"/>
  <c r="U60" i="6"/>
  <c r="V60" i="6"/>
  <c r="U12" i="6"/>
  <c r="V12" i="6"/>
  <c r="U66" i="6"/>
  <c r="V66" i="6"/>
  <c r="U26" i="6"/>
  <c r="V26" i="6"/>
  <c r="U85" i="6"/>
  <c r="V85" i="6"/>
  <c r="U13" i="6"/>
  <c r="V13" i="6"/>
  <c r="U79" i="6"/>
  <c r="V79" i="6"/>
  <c r="U11" i="6"/>
  <c r="V11" i="6"/>
  <c r="U30" i="6"/>
  <c r="V30" i="6"/>
  <c r="U14" i="6"/>
  <c r="V14" i="6"/>
  <c r="U43" i="6"/>
  <c r="V43" i="6"/>
  <c r="U49" i="6"/>
  <c r="V49" i="6"/>
  <c r="V57" i="6"/>
  <c r="U57" i="6"/>
  <c r="Q53" i="6"/>
  <c r="R53" i="6"/>
  <c r="Q55" i="6"/>
  <c r="R55" i="6"/>
  <c r="Q45" i="6"/>
  <c r="R45" i="6"/>
  <c r="Q68" i="6"/>
  <c r="R68" i="6"/>
  <c r="Q64" i="6"/>
  <c r="R64" i="6"/>
  <c r="Q61" i="6"/>
  <c r="R61" i="6"/>
  <c r="Q69" i="6"/>
  <c r="R69" i="6"/>
  <c r="Q83" i="6"/>
  <c r="R83" i="6"/>
  <c r="Q74" i="6"/>
  <c r="R74" i="6"/>
  <c r="Q65" i="6"/>
  <c r="R65" i="6"/>
  <c r="Q63" i="6"/>
  <c r="R63" i="6"/>
  <c r="Q76" i="6"/>
  <c r="R76" i="6"/>
  <c r="Q71" i="6"/>
  <c r="R71" i="6"/>
  <c r="Q77" i="6"/>
  <c r="R77" i="6"/>
  <c r="Q4" i="6"/>
  <c r="R4" i="6"/>
  <c r="Q3" i="6"/>
  <c r="R3" i="6"/>
  <c r="Q17" i="6"/>
  <c r="R17" i="6"/>
  <c r="Q51" i="6"/>
  <c r="R51" i="6"/>
  <c r="Q19" i="6"/>
  <c r="R19" i="6"/>
  <c r="Q21" i="6"/>
  <c r="R21" i="6"/>
  <c r="Q20" i="6"/>
  <c r="R20" i="6"/>
  <c r="Q31" i="6"/>
  <c r="R31" i="6"/>
  <c r="Q28" i="6"/>
  <c r="R28" i="6"/>
  <c r="Q67" i="6"/>
  <c r="R67" i="6"/>
  <c r="Q40" i="6"/>
  <c r="R40" i="6"/>
  <c r="Q38" i="6"/>
  <c r="R38" i="6"/>
  <c r="Q23" i="6"/>
  <c r="R23" i="6"/>
  <c r="Q41" i="6"/>
  <c r="R41" i="6"/>
  <c r="Q29" i="6"/>
  <c r="R29" i="6"/>
  <c r="Q5" i="6"/>
  <c r="R5" i="6"/>
  <c r="Q84" i="6"/>
  <c r="R84" i="6"/>
  <c r="Q70" i="6"/>
  <c r="R70" i="6"/>
  <c r="Q8" i="6"/>
  <c r="R8" i="6"/>
  <c r="Q33" i="6"/>
  <c r="R33" i="6"/>
  <c r="Q48" i="6"/>
  <c r="R48" i="6"/>
  <c r="Q42" i="6"/>
  <c r="R42" i="6"/>
  <c r="Q62" i="6"/>
  <c r="R62" i="6"/>
  <c r="Q6" i="6"/>
  <c r="R6" i="6"/>
  <c r="Q46" i="6"/>
  <c r="R46" i="6"/>
  <c r="Q25" i="6"/>
  <c r="R25" i="6"/>
  <c r="Q22" i="6"/>
  <c r="R22" i="6"/>
  <c r="Q52" i="6"/>
  <c r="R52" i="6"/>
  <c r="Q39" i="6"/>
  <c r="R39" i="6"/>
  <c r="Q16" i="6"/>
  <c r="R16" i="6"/>
  <c r="Q32" i="6"/>
  <c r="R32" i="6"/>
  <c r="Q82" i="6"/>
  <c r="R82" i="6"/>
  <c r="Q18" i="6"/>
  <c r="R18" i="6"/>
  <c r="Q50" i="6"/>
  <c r="R50" i="6"/>
  <c r="Q36" i="6"/>
  <c r="R36" i="6"/>
  <c r="Q10" i="6"/>
  <c r="R10" i="6"/>
  <c r="Q27" i="6"/>
  <c r="R27" i="6"/>
  <c r="Q37" i="6"/>
  <c r="R37" i="6"/>
  <c r="Q35" i="6"/>
  <c r="R35" i="6"/>
  <c r="Q44" i="6"/>
  <c r="R44" i="6"/>
  <c r="Q59" i="6"/>
  <c r="R59" i="6"/>
  <c r="Q24" i="6"/>
  <c r="R24" i="6"/>
  <c r="Q9" i="6"/>
  <c r="R9" i="6"/>
  <c r="Q47" i="6"/>
  <c r="R47" i="6"/>
  <c r="Q56" i="6"/>
  <c r="R56" i="6"/>
  <c r="Q58" i="6"/>
  <c r="R58" i="6"/>
  <c r="Q34" i="6"/>
  <c r="R34" i="6"/>
  <c r="Q15" i="6"/>
  <c r="R15" i="6"/>
  <c r="Q54" i="6"/>
  <c r="R54" i="6"/>
  <c r="Q7" i="6"/>
  <c r="R7" i="6"/>
  <c r="Q60" i="6"/>
  <c r="R60" i="6"/>
  <c r="Q12" i="6"/>
  <c r="R12" i="6"/>
  <c r="Q66" i="6"/>
  <c r="R66" i="6"/>
  <c r="Q26" i="6"/>
  <c r="R26" i="6"/>
  <c r="Q85" i="6"/>
  <c r="R85" i="6"/>
  <c r="Q13" i="6"/>
  <c r="R13" i="6"/>
  <c r="Q79" i="6"/>
  <c r="R79" i="6"/>
  <c r="Q11" i="6"/>
  <c r="R11" i="6"/>
  <c r="Q30" i="6"/>
  <c r="R30" i="6"/>
  <c r="Q14" i="6"/>
  <c r="R14" i="6"/>
  <c r="Q43" i="6"/>
  <c r="R43" i="6"/>
  <c r="Q49" i="6"/>
  <c r="R49" i="6"/>
  <c r="R57" i="6"/>
  <c r="Q57" i="6"/>
  <c r="M53" i="6"/>
  <c r="N53" i="6"/>
  <c r="M55" i="6"/>
  <c r="N55" i="6"/>
  <c r="M45" i="6"/>
  <c r="N45" i="6"/>
  <c r="M68" i="6"/>
  <c r="N68" i="6"/>
  <c r="M64" i="6"/>
  <c r="N64" i="6"/>
  <c r="M61" i="6"/>
  <c r="N61" i="6"/>
  <c r="M69" i="6"/>
  <c r="N69" i="6"/>
  <c r="M83" i="6"/>
  <c r="N83" i="6"/>
  <c r="M74" i="6"/>
  <c r="N74" i="6"/>
  <c r="M65" i="6"/>
  <c r="N65" i="6"/>
  <c r="M63" i="6"/>
  <c r="N63" i="6"/>
  <c r="M76" i="6"/>
  <c r="N76" i="6"/>
  <c r="M71" i="6"/>
  <c r="N71" i="6"/>
  <c r="M77" i="6"/>
  <c r="N77" i="6"/>
  <c r="M4" i="6"/>
  <c r="N4" i="6"/>
  <c r="M3" i="6"/>
  <c r="N3" i="6"/>
  <c r="M17" i="6"/>
  <c r="N17" i="6"/>
  <c r="M51" i="6"/>
  <c r="N51" i="6"/>
  <c r="M19" i="6"/>
  <c r="N19" i="6"/>
  <c r="M21" i="6"/>
  <c r="N21" i="6"/>
  <c r="M20" i="6"/>
  <c r="N20" i="6"/>
  <c r="M31" i="6"/>
  <c r="N31" i="6"/>
  <c r="M28" i="6"/>
  <c r="N28" i="6"/>
  <c r="M67" i="6"/>
  <c r="N67" i="6"/>
  <c r="M40" i="6"/>
  <c r="N40" i="6"/>
  <c r="M38" i="6"/>
  <c r="N38" i="6"/>
  <c r="M23" i="6"/>
  <c r="N23" i="6"/>
  <c r="M41" i="6"/>
  <c r="N41" i="6"/>
  <c r="M29" i="6"/>
  <c r="N29" i="6"/>
  <c r="M5" i="6"/>
  <c r="N5" i="6"/>
  <c r="M84" i="6"/>
  <c r="N84" i="6"/>
  <c r="M70" i="6"/>
  <c r="N70" i="6"/>
  <c r="M8" i="6"/>
  <c r="N8" i="6"/>
  <c r="M33" i="6"/>
  <c r="N33" i="6"/>
  <c r="M48" i="6"/>
  <c r="N48" i="6"/>
  <c r="M42" i="6"/>
  <c r="N42" i="6"/>
  <c r="M62" i="6"/>
  <c r="N62" i="6"/>
  <c r="M6" i="6"/>
  <c r="N6" i="6"/>
  <c r="M46" i="6"/>
  <c r="N46" i="6"/>
  <c r="M25" i="6"/>
  <c r="N25" i="6"/>
  <c r="M22" i="6"/>
  <c r="N22" i="6"/>
  <c r="M52" i="6"/>
  <c r="N52" i="6"/>
  <c r="M39" i="6"/>
  <c r="N39" i="6"/>
  <c r="M16" i="6"/>
  <c r="N16" i="6"/>
  <c r="M32" i="6"/>
  <c r="N32" i="6"/>
  <c r="M82" i="6"/>
  <c r="N82" i="6"/>
  <c r="M18" i="6"/>
  <c r="N18" i="6"/>
  <c r="M50" i="6"/>
  <c r="N50" i="6"/>
  <c r="M36" i="6"/>
  <c r="N36" i="6"/>
  <c r="M10" i="6"/>
  <c r="N10" i="6"/>
  <c r="M27" i="6"/>
  <c r="N27" i="6"/>
  <c r="M37" i="6"/>
  <c r="N37" i="6"/>
  <c r="M35" i="6"/>
  <c r="N35" i="6"/>
  <c r="M44" i="6"/>
  <c r="N44" i="6"/>
  <c r="M59" i="6"/>
  <c r="N59" i="6"/>
  <c r="M24" i="6"/>
  <c r="N24" i="6"/>
  <c r="M9" i="6"/>
  <c r="N9" i="6"/>
  <c r="M47" i="6"/>
  <c r="N47" i="6"/>
  <c r="M56" i="6"/>
  <c r="N56" i="6"/>
  <c r="M58" i="6"/>
  <c r="N58" i="6"/>
  <c r="M34" i="6"/>
  <c r="N34" i="6"/>
  <c r="M15" i="6"/>
  <c r="N15" i="6"/>
  <c r="M54" i="6"/>
  <c r="N54" i="6"/>
  <c r="M7" i="6"/>
  <c r="N7" i="6"/>
  <c r="M60" i="6"/>
  <c r="N60" i="6"/>
  <c r="M12" i="6"/>
  <c r="N12" i="6"/>
  <c r="M66" i="6"/>
  <c r="N66" i="6"/>
  <c r="M26" i="6"/>
  <c r="N26" i="6"/>
  <c r="M85" i="6"/>
  <c r="N85" i="6"/>
  <c r="M13" i="6"/>
  <c r="N13" i="6"/>
  <c r="M79" i="6"/>
  <c r="N79" i="6"/>
  <c r="M11" i="6"/>
  <c r="N11" i="6"/>
  <c r="M30" i="6"/>
  <c r="N30" i="6"/>
  <c r="M14" i="6"/>
  <c r="N14" i="6"/>
  <c r="M43" i="6"/>
  <c r="N43" i="6"/>
  <c r="M49" i="6"/>
  <c r="N49" i="6"/>
  <c r="N57" i="6"/>
  <c r="M57" i="6"/>
  <c r="I53" i="6"/>
  <c r="J53" i="6"/>
  <c r="I55" i="6"/>
  <c r="J55" i="6"/>
  <c r="I45" i="6"/>
  <c r="J45" i="6"/>
  <c r="I68" i="6"/>
  <c r="J68" i="6"/>
  <c r="I64" i="6"/>
  <c r="J64" i="6"/>
  <c r="I61" i="6"/>
  <c r="J61" i="6"/>
  <c r="I69" i="6"/>
  <c r="J69" i="6"/>
  <c r="I83" i="6"/>
  <c r="J83" i="6"/>
  <c r="I74" i="6"/>
  <c r="J74" i="6"/>
  <c r="I65" i="6"/>
  <c r="J65" i="6"/>
  <c r="I63" i="6"/>
  <c r="J63" i="6"/>
  <c r="I76" i="6"/>
  <c r="J76" i="6"/>
  <c r="I71" i="6"/>
  <c r="J71" i="6"/>
  <c r="I77" i="6"/>
  <c r="J77" i="6"/>
  <c r="I4" i="6"/>
  <c r="J4" i="6"/>
  <c r="I3" i="6"/>
  <c r="J3" i="6"/>
  <c r="I17" i="6"/>
  <c r="J17" i="6"/>
  <c r="I51" i="6"/>
  <c r="J51" i="6"/>
  <c r="I19" i="6"/>
  <c r="J19" i="6"/>
  <c r="I21" i="6"/>
  <c r="J21" i="6"/>
  <c r="I20" i="6"/>
  <c r="J20" i="6"/>
  <c r="I31" i="6"/>
  <c r="J31" i="6"/>
  <c r="I28" i="6"/>
  <c r="J28" i="6"/>
  <c r="I67" i="6"/>
  <c r="J67" i="6"/>
  <c r="I40" i="6"/>
  <c r="J40" i="6"/>
  <c r="I38" i="6"/>
  <c r="J38" i="6"/>
  <c r="I23" i="6"/>
  <c r="J23" i="6"/>
  <c r="I41" i="6"/>
  <c r="J41" i="6"/>
  <c r="I29" i="6"/>
  <c r="J29" i="6"/>
  <c r="I5" i="6"/>
  <c r="J5" i="6"/>
  <c r="I84" i="6"/>
  <c r="J84" i="6"/>
  <c r="I70" i="6"/>
  <c r="J70" i="6"/>
  <c r="I8" i="6"/>
  <c r="J8" i="6"/>
  <c r="I33" i="6"/>
  <c r="J33" i="6"/>
  <c r="I48" i="6"/>
  <c r="J48" i="6"/>
  <c r="I42" i="6"/>
  <c r="J42" i="6"/>
  <c r="I62" i="6"/>
  <c r="J62" i="6"/>
  <c r="I6" i="6"/>
  <c r="J6" i="6"/>
  <c r="I46" i="6"/>
  <c r="J46" i="6"/>
  <c r="I25" i="6"/>
  <c r="J25" i="6"/>
  <c r="I22" i="6"/>
  <c r="J22" i="6"/>
  <c r="I52" i="6"/>
  <c r="J52" i="6"/>
  <c r="I39" i="6"/>
  <c r="J39" i="6"/>
  <c r="I16" i="6"/>
  <c r="J16" i="6"/>
  <c r="I32" i="6"/>
  <c r="J32" i="6"/>
  <c r="I82" i="6"/>
  <c r="J82" i="6"/>
  <c r="I18" i="6"/>
  <c r="J18" i="6"/>
  <c r="I50" i="6"/>
  <c r="J50" i="6"/>
  <c r="I36" i="6"/>
  <c r="J36" i="6"/>
  <c r="I10" i="6"/>
  <c r="J10" i="6"/>
  <c r="I27" i="6"/>
  <c r="J27" i="6"/>
  <c r="I37" i="6"/>
  <c r="J37" i="6"/>
  <c r="I35" i="6"/>
  <c r="J35" i="6"/>
  <c r="I44" i="6"/>
  <c r="J44" i="6"/>
  <c r="I59" i="6"/>
  <c r="J59" i="6"/>
  <c r="I24" i="6"/>
  <c r="J24" i="6"/>
  <c r="I9" i="6"/>
  <c r="J9" i="6"/>
  <c r="I47" i="6"/>
  <c r="J47" i="6"/>
  <c r="I56" i="6"/>
  <c r="J56" i="6"/>
  <c r="I58" i="6"/>
  <c r="J58" i="6"/>
  <c r="I34" i="6"/>
  <c r="J34" i="6"/>
  <c r="I15" i="6"/>
  <c r="J15" i="6"/>
  <c r="I54" i="6"/>
  <c r="J54" i="6"/>
  <c r="I7" i="6"/>
  <c r="J7" i="6"/>
  <c r="I60" i="6"/>
  <c r="J60" i="6"/>
  <c r="I12" i="6"/>
  <c r="J12" i="6"/>
  <c r="I66" i="6"/>
  <c r="J66" i="6"/>
  <c r="I26" i="6"/>
  <c r="J26" i="6"/>
  <c r="I85" i="6"/>
  <c r="J85" i="6"/>
  <c r="I13" i="6"/>
  <c r="J13" i="6"/>
  <c r="I79" i="6"/>
  <c r="J79" i="6"/>
  <c r="I11" i="6"/>
  <c r="J11" i="6"/>
  <c r="I30" i="6"/>
  <c r="J30" i="6"/>
  <c r="I14" i="6"/>
  <c r="J14" i="6"/>
  <c r="I43" i="6"/>
  <c r="J43" i="6"/>
  <c r="I49" i="6"/>
  <c r="J49" i="6"/>
  <c r="J57" i="6"/>
  <c r="I57" i="6"/>
  <c r="E53" i="6"/>
  <c r="F53" i="6"/>
  <c r="E55" i="6"/>
  <c r="F55" i="6"/>
  <c r="E45" i="6"/>
  <c r="F45" i="6"/>
  <c r="E68" i="6"/>
  <c r="F68" i="6"/>
  <c r="E64" i="6"/>
  <c r="F64" i="6"/>
  <c r="E61" i="6"/>
  <c r="F61" i="6"/>
  <c r="E69" i="6"/>
  <c r="F69" i="6"/>
  <c r="E83" i="6"/>
  <c r="F83" i="6"/>
  <c r="E74" i="6"/>
  <c r="F74" i="6"/>
  <c r="E65" i="6"/>
  <c r="F65" i="6"/>
  <c r="E63" i="6"/>
  <c r="F63" i="6"/>
  <c r="E76" i="6"/>
  <c r="F76" i="6"/>
  <c r="E71" i="6"/>
  <c r="F71" i="6"/>
  <c r="E77" i="6"/>
  <c r="F77" i="6"/>
  <c r="E4" i="6"/>
  <c r="F4" i="6"/>
  <c r="E3" i="6"/>
  <c r="F3" i="6"/>
  <c r="E17" i="6"/>
  <c r="F17" i="6"/>
  <c r="E51" i="6"/>
  <c r="F51" i="6"/>
  <c r="E19" i="6"/>
  <c r="F19" i="6"/>
  <c r="E21" i="6"/>
  <c r="F21" i="6"/>
  <c r="E20" i="6"/>
  <c r="F20" i="6"/>
  <c r="E31" i="6"/>
  <c r="F31" i="6"/>
  <c r="E28" i="6"/>
  <c r="F28" i="6"/>
  <c r="E67" i="6"/>
  <c r="F67" i="6"/>
  <c r="E40" i="6"/>
  <c r="F40" i="6"/>
  <c r="E38" i="6"/>
  <c r="F38" i="6"/>
  <c r="E23" i="6"/>
  <c r="F23" i="6"/>
  <c r="E41" i="6"/>
  <c r="F41" i="6"/>
  <c r="E29" i="6"/>
  <c r="F29" i="6"/>
  <c r="E5" i="6"/>
  <c r="F5" i="6"/>
  <c r="E84" i="6"/>
  <c r="F84" i="6"/>
  <c r="E70" i="6"/>
  <c r="F70" i="6"/>
  <c r="E8" i="6"/>
  <c r="F8" i="6"/>
  <c r="E33" i="6"/>
  <c r="F33" i="6"/>
  <c r="E48" i="6"/>
  <c r="F48" i="6"/>
  <c r="E42" i="6"/>
  <c r="F42" i="6"/>
  <c r="E62" i="6"/>
  <c r="F62" i="6"/>
  <c r="E6" i="6"/>
  <c r="F6" i="6"/>
  <c r="E46" i="6"/>
  <c r="F46" i="6"/>
  <c r="E25" i="6"/>
  <c r="F25" i="6"/>
  <c r="E22" i="6"/>
  <c r="F22" i="6"/>
  <c r="E52" i="6"/>
  <c r="F52" i="6"/>
  <c r="E39" i="6"/>
  <c r="F39" i="6"/>
  <c r="E16" i="6"/>
  <c r="F16" i="6"/>
  <c r="E32" i="6"/>
  <c r="F32" i="6"/>
  <c r="E82" i="6"/>
  <c r="F82" i="6"/>
  <c r="E18" i="6"/>
  <c r="F18" i="6"/>
  <c r="E50" i="6"/>
  <c r="F50" i="6"/>
  <c r="E36" i="6"/>
  <c r="F36" i="6"/>
  <c r="E10" i="6"/>
  <c r="F10" i="6"/>
  <c r="E27" i="6"/>
  <c r="F27" i="6"/>
  <c r="E37" i="6"/>
  <c r="F37" i="6"/>
  <c r="E35" i="6"/>
  <c r="F35" i="6"/>
  <c r="E44" i="6"/>
  <c r="F44" i="6"/>
  <c r="E59" i="6"/>
  <c r="F59" i="6"/>
  <c r="E24" i="6"/>
  <c r="F24" i="6"/>
  <c r="E9" i="6"/>
  <c r="F9" i="6"/>
  <c r="E47" i="6"/>
  <c r="F47" i="6"/>
  <c r="E56" i="6"/>
  <c r="F56" i="6"/>
  <c r="E58" i="6"/>
  <c r="F58" i="6"/>
  <c r="E34" i="6"/>
  <c r="F34" i="6"/>
  <c r="E15" i="6"/>
  <c r="F15" i="6"/>
  <c r="E54" i="6"/>
  <c r="F54" i="6"/>
  <c r="E7" i="6"/>
  <c r="F7" i="6"/>
  <c r="E60" i="6"/>
  <c r="F60" i="6"/>
  <c r="E12" i="6"/>
  <c r="F12" i="6"/>
  <c r="E66" i="6"/>
  <c r="F66" i="6"/>
  <c r="E26" i="6"/>
  <c r="F26" i="6"/>
  <c r="E85" i="6"/>
  <c r="F85" i="6"/>
  <c r="E13" i="6"/>
  <c r="F13" i="6"/>
  <c r="E79" i="6"/>
  <c r="F79" i="6"/>
  <c r="E11" i="6"/>
  <c r="F11" i="6"/>
  <c r="E30" i="6"/>
  <c r="F30" i="6"/>
  <c r="E14" i="6"/>
  <c r="F14" i="6"/>
  <c r="E43" i="6"/>
  <c r="F43" i="6"/>
  <c r="E49" i="6"/>
  <c r="F49" i="6"/>
  <c r="F57" i="6"/>
  <c r="E57" i="6"/>
  <c r="Y54" i="7"/>
  <c r="Z54" i="7"/>
  <c r="Y57" i="7"/>
  <c r="Z57" i="7"/>
  <c r="Y50" i="7"/>
  <c r="Z50" i="7"/>
  <c r="Y68" i="7"/>
  <c r="Z68" i="7"/>
  <c r="Y65" i="7"/>
  <c r="Z65" i="7"/>
  <c r="Y60" i="7"/>
  <c r="Z60" i="7"/>
  <c r="Y69" i="7"/>
  <c r="Z69" i="7"/>
  <c r="Y82" i="7"/>
  <c r="Z82" i="7"/>
  <c r="Y74" i="7"/>
  <c r="Z74" i="7"/>
  <c r="Y64" i="7"/>
  <c r="Z64" i="7"/>
  <c r="Y63" i="7"/>
  <c r="Z63" i="7"/>
  <c r="Y76" i="7"/>
  <c r="Z76" i="7"/>
  <c r="Y71" i="7"/>
  <c r="Z71" i="7"/>
  <c r="Y83" i="7"/>
  <c r="Z83" i="7"/>
  <c r="Y5" i="7"/>
  <c r="Z5" i="7"/>
  <c r="Y3" i="7"/>
  <c r="Z3" i="7"/>
  <c r="Y15" i="7"/>
  <c r="Z15" i="7"/>
  <c r="Y45" i="7"/>
  <c r="Z45" i="7"/>
  <c r="Y17" i="7"/>
  <c r="Z17" i="7"/>
  <c r="Y19" i="7"/>
  <c r="Z19" i="7"/>
  <c r="Y16" i="7"/>
  <c r="Z16" i="7"/>
  <c r="Y30" i="7"/>
  <c r="Z30" i="7"/>
  <c r="Y42" i="7"/>
  <c r="Z42" i="7"/>
  <c r="Y66" i="7"/>
  <c r="Z66" i="7"/>
  <c r="Y43" i="7"/>
  <c r="Z43" i="7"/>
  <c r="Y35" i="7"/>
  <c r="Z35" i="7"/>
  <c r="Y28" i="7"/>
  <c r="Z28" i="7"/>
  <c r="Y37" i="7"/>
  <c r="Z37" i="7"/>
  <c r="Y29" i="7"/>
  <c r="Z29" i="7"/>
  <c r="Y4" i="7"/>
  <c r="Z4" i="7"/>
  <c r="Y77" i="7"/>
  <c r="Z77" i="7"/>
  <c r="Y70" i="7"/>
  <c r="Z70" i="7"/>
  <c r="Y8" i="7"/>
  <c r="Z8" i="7"/>
  <c r="Y26" i="7"/>
  <c r="Z26" i="7"/>
  <c r="Y51" i="7"/>
  <c r="Z51" i="7"/>
  <c r="Y39" i="7"/>
  <c r="Z39" i="7"/>
  <c r="Y80" i="7"/>
  <c r="Z80" i="7"/>
  <c r="Y67" i="7"/>
  <c r="Z67" i="7"/>
  <c r="Y7" i="7"/>
  <c r="Z7" i="7"/>
  <c r="Y44" i="7"/>
  <c r="Z44" i="7"/>
  <c r="Y21" i="7"/>
  <c r="Z21" i="7"/>
  <c r="Y25" i="7"/>
  <c r="Z25" i="7"/>
  <c r="Y53" i="7"/>
  <c r="Z53" i="7"/>
  <c r="Y38" i="7"/>
  <c r="Z38" i="7"/>
  <c r="Y23" i="7"/>
  <c r="Z23" i="7"/>
  <c r="Y32" i="7"/>
  <c r="Z32" i="7"/>
  <c r="Y81" i="7"/>
  <c r="Z81" i="7"/>
  <c r="Y18" i="7"/>
  <c r="Z18" i="7"/>
  <c r="Y47" i="7"/>
  <c r="Z47" i="7"/>
  <c r="Y41" i="7"/>
  <c r="Z41" i="7"/>
  <c r="Y9" i="7"/>
  <c r="Z9" i="7"/>
  <c r="Y31" i="7"/>
  <c r="Z31" i="7"/>
  <c r="Y36" i="7"/>
  <c r="Z36" i="7"/>
  <c r="Y33" i="7"/>
  <c r="Z33" i="7"/>
  <c r="Y48" i="7"/>
  <c r="Z48" i="7"/>
  <c r="Y58" i="7"/>
  <c r="Z58" i="7"/>
  <c r="Y20" i="7"/>
  <c r="Z20" i="7"/>
  <c r="Y11" i="7"/>
  <c r="Z11" i="7"/>
  <c r="Y46" i="7"/>
  <c r="Z46" i="7"/>
  <c r="Y52" i="7"/>
  <c r="Z52" i="7"/>
  <c r="Y59" i="7"/>
  <c r="Z59" i="7"/>
  <c r="Y34" i="7"/>
  <c r="Z34" i="7"/>
  <c r="Y14" i="7"/>
  <c r="Z14" i="7"/>
  <c r="Y56" i="7"/>
  <c r="Z56" i="7"/>
  <c r="Y6" i="7"/>
  <c r="Z6" i="7"/>
  <c r="Y61" i="7"/>
  <c r="Z61" i="7"/>
  <c r="Y10" i="7"/>
  <c r="Z10" i="7"/>
  <c r="Y62" i="7"/>
  <c r="Z62" i="7"/>
  <c r="Y27" i="7"/>
  <c r="Z27" i="7"/>
  <c r="Y85" i="7"/>
  <c r="Z85" i="7"/>
  <c r="Y12" i="7"/>
  <c r="Z12" i="7"/>
  <c r="Y78" i="7"/>
  <c r="Z78" i="7"/>
  <c r="Y13" i="7"/>
  <c r="Z13" i="7"/>
  <c r="Y24" i="7"/>
  <c r="Z24" i="7"/>
  <c r="Y22" i="7"/>
  <c r="Z22" i="7"/>
  <c r="Y40" i="7"/>
  <c r="Z40" i="7"/>
  <c r="Y49" i="7"/>
  <c r="Z49" i="7"/>
  <c r="Z55" i="7"/>
  <c r="Y55" i="7"/>
  <c r="U54" i="7"/>
  <c r="V54" i="7"/>
  <c r="U57" i="7"/>
  <c r="V57" i="7"/>
  <c r="U50" i="7"/>
  <c r="V50" i="7"/>
  <c r="U68" i="7"/>
  <c r="V68" i="7"/>
  <c r="U65" i="7"/>
  <c r="V65" i="7"/>
  <c r="U60" i="7"/>
  <c r="V60" i="7"/>
  <c r="U69" i="7"/>
  <c r="V69" i="7"/>
  <c r="U82" i="7"/>
  <c r="V82" i="7"/>
  <c r="U74" i="7"/>
  <c r="V74" i="7"/>
  <c r="U64" i="7"/>
  <c r="V64" i="7"/>
  <c r="U63" i="7"/>
  <c r="V63" i="7"/>
  <c r="U76" i="7"/>
  <c r="V76" i="7"/>
  <c r="U71" i="7"/>
  <c r="V71" i="7"/>
  <c r="U83" i="7"/>
  <c r="V83" i="7"/>
  <c r="U5" i="7"/>
  <c r="V5" i="7"/>
  <c r="U3" i="7"/>
  <c r="V3" i="7"/>
  <c r="U15" i="7"/>
  <c r="V15" i="7"/>
  <c r="U45" i="7"/>
  <c r="V45" i="7"/>
  <c r="U17" i="7"/>
  <c r="V17" i="7"/>
  <c r="U19" i="7"/>
  <c r="V19" i="7"/>
  <c r="U16" i="7"/>
  <c r="V16" i="7"/>
  <c r="U30" i="7"/>
  <c r="V30" i="7"/>
  <c r="U42" i="7"/>
  <c r="V42" i="7"/>
  <c r="U66" i="7"/>
  <c r="V66" i="7"/>
  <c r="U43" i="7"/>
  <c r="V43" i="7"/>
  <c r="U35" i="7"/>
  <c r="V35" i="7"/>
  <c r="U28" i="7"/>
  <c r="V28" i="7"/>
  <c r="U37" i="7"/>
  <c r="V37" i="7"/>
  <c r="U29" i="7"/>
  <c r="V29" i="7"/>
  <c r="U4" i="7"/>
  <c r="V4" i="7"/>
  <c r="U77" i="7"/>
  <c r="V77" i="7"/>
  <c r="U70" i="7"/>
  <c r="V70" i="7"/>
  <c r="U8" i="7"/>
  <c r="V8" i="7"/>
  <c r="U26" i="7"/>
  <c r="V26" i="7"/>
  <c r="U51" i="7"/>
  <c r="V51" i="7"/>
  <c r="U39" i="7"/>
  <c r="V39" i="7"/>
  <c r="U80" i="7"/>
  <c r="V80" i="7"/>
  <c r="U67" i="7"/>
  <c r="V67" i="7"/>
  <c r="U7" i="7"/>
  <c r="V7" i="7"/>
  <c r="U44" i="7"/>
  <c r="V44" i="7"/>
  <c r="U21" i="7"/>
  <c r="V21" i="7"/>
  <c r="U25" i="7"/>
  <c r="V25" i="7"/>
  <c r="U53" i="7"/>
  <c r="V53" i="7"/>
  <c r="U38" i="7"/>
  <c r="V38" i="7"/>
  <c r="U23" i="7"/>
  <c r="V23" i="7"/>
  <c r="U32" i="7"/>
  <c r="V32" i="7"/>
  <c r="U81" i="7"/>
  <c r="V81" i="7"/>
  <c r="U18" i="7"/>
  <c r="V18" i="7"/>
  <c r="U47" i="7"/>
  <c r="V47" i="7"/>
  <c r="U41" i="7"/>
  <c r="V41" i="7"/>
  <c r="U9" i="7"/>
  <c r="V9" i="7"/>
  <c r="U31" i="7"/>
  <c r="V31" i="7"/>
  <c r="U36" i="7"/>
  <c r="V36" i="7"/>
  <c r="U33" i="7"/>
  <c r="V33" i="7"/>
  <c r="U48" i="7"/>
  <c r="V48" i="7"/>
  <c r="U58" i="7"/>
  <c r="V58" i="7"/>
  <c r="U20" i="7"/>
  <c r="V20" i="7"/>
  <c r="U11" i="7"/>
  <c r="V11" i="7"/>
  <c r="U46" i="7"/>
  <c r="V46" i="7"/>
  <c r="U52" i="7"/>
  <c r="V52" i="7"/>
  <c r="U59" i="7"/>
  <c r="V59" i="7"/>
  <c r="U34" i="7"/>
  <c r="V34" i="7"/>
  <c r="U14" i="7"/>
  <c r="V14" i="7"/>
  <c r="U56" i="7"/>
  <c r="V56" i="7"/>
  <c r="U6" i="7"/>
  <c r="V6" i="7"/>
  <c r="U61" i="7"/>
  <c r="V61" i="7"/>
  <c r="U10" i="7"/>
  <c r="V10" i="7"/>
  <c r="U62" i="7"/>
  <c r="V62" i="7"/>
  <c r="U27" i="7"/>
  <c r="V27" i="7"/>
  <c r="U85" i="7"/>
  <c r="V85" i="7"/>
  <c r="U12" i="7"/>
  <c r="V12" i="7"/>
  <c r="U78" i="7"/>
  <c r="V78" i="7"/>
  <c r="U13" i="7"/>
  <c r="V13" i="7"/>
  <c r="U24" i="7"/>
  <c r="V24" i="7"/>
  <c r="U22" i="7"/>
  <c r="V22" i="7"/>
  <c r="U40" i="7"/>
  <c r="V40" i="7"/>
  <c r="U49" i="7"/>
  <c r="V49" i="7"/>
  <c r="V55" i="7"/>
  <c r="U55" i="7"/>
  <c r="Q54" i="7"/>
  <c r="R54" i="7"/>
  <c r="Q57" i="7"/>
  <c r="R57" i="7"/>
  <c r="Q50" i="7"/>
  <c r="R50" i="7"/>
  <c r="Q68" i="7"/>
  <c r="R68" i="7"/>
  <c r="Q65" i="7"/>
  <c r="R65" i="7"/>
  <c r="Q60" i="7"/>
  <c r="R60" i="7"/>
  <c r="Q69" i="7"/>
  <c r="R69" i="7"/>
  <c r="Q82" i="7"/>
  <c r="R82" i="7"/>
  <c r="Q74" i="7"/>
  <c r="R74" i="7"/>
  <c r="Q64" i="7"/>
  <c r="R64" i="7"/>
  <c r="Q63" i="7"/>
  <c r="R63" i="7"/>
  <c r="Q76" i="7"/>
  <c r="R76" i="7"/>
  <c r="Q71" i="7"/>
  <c r="R71" i="7"/>
  <c r="Q83" i="7"/>
  <c r="R83" i="7"/>
  <c r="Q5" i="7"/>
  <c r="R5" i="7"/>
  <c r="Q3" i="7"/>
  <c r="R3" i="7"/>
  <c r="Q15" i="7"/>
  <c r="R15" i="7"/>
  <c r="Q45" i="7"/>
  <c r="R45" i="7"/>
  <c r="Q17" i="7"/>
  <c r="R17" i="7"/>
  <c r="Q19" i="7"/>
  <c r="R19" i="7"/>
  <c r="Q16" i="7"/>
  <c r="R16" i="7"/>
  <c r="Q30" i="7"/>
  <c r="R30" i="7"/>
  <c r="Q42" i="7"/>
  <c r="R42" i="7"/>
  <c r="Q66" i="7"/>
  <c r="R66" i="7"/>
  <c r="Q43" i="7"/>
  <c r="R43" i="7"/>
  <c r="Q35" i="7"/>
  <c r="R35" i="7"/>
  <c r="Q28" i="7"/>
  <c r="R28" i="7"/>
  <c r="Q37" i="7"/>
  <c r="R37" i="7"/>
  <c r="Q29" i="7"/>
  <c r="R29" i="7"/>
  <c r="Q4" i="7"/>
  <c r="R4" i="7"/>
  <c r="Q77" i="7"/>
  <c r="R77" i="7"/>
  <c r="Q70" i="7"/>
  <c r="R70" i="7"/>
  <c r="Q8" i="7"/>
  <c r="R8" i="7"/>
  <c r="Q26" i="7"/>
  <c r="R26" i="7"/>
  <c r="Q51" i="7"/>
  <c r="R51" i="7"/>
  <c r="Q39" i="7"/>
  <c r="R39" i="7"/>
  <c r="Q80" i="7"/>
  <c r="R80" i="7"/>
  <c r="Q67" i="7"/>
  <c r="R67" i="7"/>
  <c r="Q7" i="7"/>
  <c r="R7" i="7"/>
  <c r="Q44" i="7"/>
  <c r="R44" i="7"/>
  <c r="Q21" i="7"/>
  <c r="R21" i="7"/>
  <c r="Q25" i="7"/>
  <c r="R25" i="7"/>
  <c r="Q53" i="7"/>
  <c r="R53" i="7"/>
  <c r="Q38" i="7"/>
  <c r="R38" i="7"/>
  <c r="Q23" i="7"/>
  <c r="R23" i="7"/>
  <c r="Q32" i="7"/>
  <c r="R32" i="7"/>
  <c r="Q81" i="7"/>
  <c r="R81" i="7"/>
  <c r="Q18" i="7"/>
  <c r="R18" i="7"/>
  <c r="Q47" i="7"/>
  <c r="R47" i="7"/>
  <c r="Q41" i="7"/>
  <c r="R41" i="7"/>
  <c r="Q9" i="7"/>
  <c r="R9" i="7"/>
  <c r="Q31" i="7"/>
  <c r="R31" i="7"/>
  <c r="Q36" i="7"/>
  <c r="R36" i="7"/>
  <c r="Q33" i="7"/>
  <c r="R33" i="7"/>
  <c r="Q48" i="7"/>
  <c r="R48" i="7"/>
  <c r="Q58" i="7"/>
  <c r="R58" i="7"/>
  <c r="Q20" i="7"/>
  <c r="R20" i="7"/>
  <c r="Q11" i="7"/>
  <c r="R11" i="7"/>
  <c r="Q46" i="7"/>
  <c r="R46" i="7"/>
  <c r="Q52" i="7"/>
  <c r="R52" i="7"/>
  <c r="Q59" i="7"/>
  <c r="R59" i="7"/>
  <c r="Q34" i="7"/>
  <c r="R34" i="7"/>
  <c r="Q14" i="7"/>
  <c r="R14" i="7"/>
  <c r="Q56" i="7"/>
  <c r="R56" i="7"/>
  <c r="Q6" i="7"/>
  <c r="R6" i="7"/>
  <c r="Q61" i="7"/>
  <c r="R61" i="7"/>
  <c r="Q10" i="7"/>
  <c r="R10" i="7"/>
  <c r="Q62" i="7"/>
  <c r="R62" i="7"/>
  <c r="Q27" i="7"/>
  <c r="R27" i="7"/>
  <c r="Q85" i="7"/>
  <c r="R85" i="7"/>
  <c r="Q12" i="7"/>
  <c r="R12" i="7"/>
  <c r="Q78" i="7"/>
  <c r="R78" i="7"/>
  <c r="Q13" i="7"/>
  <c r="R13" i="7"/>
  <c r="Q24" i="7"/>
  <c r="R24" i="7"/>
  <c r="Q22" i="7"/>
  <c r="R22" i="7"/>
  <c r="Q40" i="7"/>
  <c r="R40" i="7"/>
  <c r="Q49" i="7"/>
  <c r="R49" i="7"/>
  <c r="R55" i="7"/>
  <c r="Q55" i="7"/>
  <c r="M54" i="7"/>
  <c r="N54" i="7"/>
  <c r="M57" i="7"/>
  <c r="N57" i="7"/>
  <c r="M50" i="7"/>
  <c r="N50" i="7"/>
  <c r="M68" i="7"/>
  <c r="N68" i="7"/>
  <c r="M65" i="7"/>
  <c r="N65" i="7"/>
  <c r="M60" i="7"/>
  <c r="N60" i="7"/>
  <c r="M69" i="7"/>
  <c r="N69" i="7"/>
  <c r="M82" i="7"/>
  <c r="N82" i="7"/>
  <c r="M74" i="7"/>
  <c r="N74" i="7"/>
  <c r="M64" i="7"/>
  <c r="N64" i="7"/>
  <c r="M63" i="7"/>
  <c r="N63" i="7"/>
  <c r="M76" i="7"/>
  <c r="N76" i="7"/>
  <c r="M71" i="7"/>
  <c r="N71" i="7"/>
  <c r="M83" i="7"/>
  <c r="N83" i="7"/>
  <c r="M5" i="7"/>
  <c r="N5" i="7"/>
  <c r="M3" i="7"/>
  <c r="N3" i="7"/>
  <c r="M15" i="7"/>
  <c r="N15" i="7"/>
  <c r="M45" i="7"/>
  <c r="N45" i="7"/>
  <c r="M17" i="7"/>
  <c r="N17" i="7"/>
  <c r="M19" i="7"/>
  <c r="N19" i="7"/>
  <c r="M16" i="7"/>
  <c r="N16" i="7"/>
  <c r="M30" i="7"/>
  <c r="N30" i="7"/>
  <c r="M42" i="7"/>
  <c r="N42" i="7"/>
  <c r="M66" i="7"/>
  <c r="N66" i="7"/>
  <c r="M43" i="7"/>
  <c r="N43" i="7"/>
  <c r="M35" i="7"/>
  <c r="N35" i="7"/>
  <c r="M28" i="7"/>
  <c r="N28" i="7"/>
  <c r="M37" i="7"/>
  <c r="N37" i="7"/>
  <c r="M29" i="7"/>
  <c r="N29" i="7"/>
  <c r="M4" i="7"/>
  <c r="N4" i="7"/>
  <c r="M77" i="7"/>
  <c r="N77" i="7"/>
  <c r="M70" i="7"/>
  <c r="N70" i="7"/>
  <c r="M8" i="7"/>
  <c r="N8" i="7"/>
  <c r="M26" i="7"/>
  <c r="N26" i="7"/>
  <c r="M51" i="7"/>
  <c r="N51" i="7"/>
  <c r="M39" i="7"/>
  <c r="N39" i="7"/>
  <c r="M80" i="7"/>
  <c r="N80" i="7"/>
  <c r="M67" i="7"/>
  <c r="N67" i="7"/>
  <c r="M7" i="7"/>
  <c r="N7" i="7"/>
  <c r="M44" i="7"/>
  <c r="N44" i="7"/>
  <c r="M21" i="7"/>
  <c r="N21" i="7"/>
  <c r="M25" i="7"/>
  <c r="N25" i="7"/>
  <c r="M53" i="7"/>
  <c r="N53" i="7"/>
  <c r="M38" i="7"/>
  <c r="N38" i="7"/>
  <c r="M23" i="7"/>
  <c r="N23" i="7"/>
  <c r="M32" i="7"/>
  <c r="N32" i="7"/>
  <c r="M81" i="7"/>
  <c r="N81" i="7"/>
  <c r="M18" i="7"/>
  <c r="N18" i="7"/>
  <c r="M47" i="7"/>
  <c r="N47" i="7"/>
  <c r="M41" i="7"/>
  <c r="N41" i="7"/>
  <c r="M9" i="7"/>
  <c r="N9" i="7"/>
  <c r="M31" i="7"/>
  <c r="N31" i="7"/>
  <c r="M36" i="7"/>
  <c r="N36" i="7"/>
  <c r="M33" i="7"/>
  <c r="N33" i="7"/>
  <c r="M48" i="7"/>
  <c r="N48" i="7"/>
  <c r="M58" i="7"/>
  <c r="N58" i="7"/>
  <c r="M20" i="7"/>
  <c r="N20" i="7"/>
  <c r="M11" i="7"/>
  <c r="N11" i="7"/>
  <c r="M46" i="7"/>
  <c r="N46" i="7"/>
  <c r="M52" i="7"/>
  <c r="N52" i="7"/>
  <c r="M59" i="7"/>
  <c r="N59" i="7"/>
  <c r="M34" i="7"/>
  <c r="N34" i="7"/>
  <c r="M14" i="7"/>
  <c r="N14" i="7"/>
  <c r="M56" i="7"/>
  <c r="N56" i="7"/>
  <c r="M6" i="7"/>
  <c r="N6" i="7"/>
  <c r="M61" i="7"/>
  <c r="N61" i="7"/>
  <c r="M10" i="7"/>
  <c r="N10" i="7"/>
  <c r="M62" i="7"/>
  <c r="N62" i="7"/>
  <c r="M27" i="7"/>
  <c r="N27" i="7"/>
  <c r="M85" i="7"/>
  <c r="N85" i="7"/>
  <c r="M12" i="7"/>
  <c r="N12" i="7"/>
  <c r="M78" i="7"/>
  <c r="N78" i="7"/>
  <c r="M13" i="7"/>
  <c r="N13" i="7"/>
  <c r="M24" i="7"/>
  <c r="N24" i="7"/>
  <c r="M22" i="7"/>
  <c r="N22" i="7"/>
  <c r="M40" i="7"/>
  <c r="N40" i="7"/>
  <c r="M49" i="7"/>
  <c r="N49" i="7"/>
  <c r="N55" i="7"/>
  <c r="M55" i="7"/>
  <c r="I54" i="7"/>
  <c r="J54" i="7"/>
  <c r="I57" i="7"/>
  <c r="J57" i="7"/>
  <c r="I50" i="7"/>
  <c r="J50" i="7"/>
  <c r="I68" i="7"/>
  <c r="J68" i="7"/>
  <c r="I65" i="7"/>
  <c r="J65" i="7"/>
  <c r="I60" i="7"/>
  <c r="J60" i="7"/>
  <c r="I69" i="7"/>
  <c r="J69" i="7"/>
  <c r="I82" i="7"/>
  <c r="J82" i="7"/>
  <c r="I74" i="7"/>
  <c r="J74" i="7"/>
  <c r="I64" i="7"/>
  <c r="J64" i="7"/>
  <c r="I63" i="7"/>
  <c r="J63" i="7"/>
  <c r="I76" i="7"/>
  <c r="J76" i="7"/>
  <c r="I71" i="7"/>
  <c r="J71" i="7"/>
  <c r="I83" i="7"/>
  <c r="J83" i="7"/>
  <c r="I5" i="7"/>
  <c r="J5" i="7"/>
  <c r="I3" i="7"/>
  <c r="J3" i="7"/>
  <c r="I15" i="7"/>
  <c r="J15" i="7"/>
  <c r="I45" i="7"/>
  <c r="J45" i="7"/>
  <c r="I17" i="7"/>
  <c r="J17" i="7"/>
  <c r="I19" i="7"/>
  <c r="J19" i="7"/>
  <c r="I16" i="7"/>
  <c r="J16" i="7"/>
  <c r="I30" i="7"/>
  <c r="J30" i="7"/>
  <c r="I42" i="7"/>
  <c r="J42" i="7"/>
  <c r="I66" i="7"/>
  <c r="J66" i="7"/>
  <c r="I43" i="7"/>
  <c r="J43" i="7"/>
  <c r="I35" i="7"/>
  <c r="J35" i="7"/>
  <c r="I28" i="7"/>
  <c r="J28" i="7"/>
  <c r="I37" i="7"/>
  <c r="J37" i="7"/>
  <c r="I29" i="7"/>
  <c r="J29" i="7"/>
  <c r="I4" i="7"/>
  <c r="J4" i="7"/>
  <c r="I77" i="7"/>
  <c r="J77" i="7"/>
  <c r="I70" i="7"/>
  <c r="J70" i="7"/>
  <c r="I8" i="7"/>
  <c r="J8" i="7"/>
  <c r="I26" i="7"/>
  <c r="J26" i="7"/>
  <c r="I51" i="7"/>
  <c r="J51" i="7"/>
  <c r="I39" i="7"/>
  <c r="J39" i="7"/>
  <c r="I80" i="7"/>
  <c r="J80" i="7"/>
  <c r="I67" i="7"/>
  <c r="J67" i="7"/>
  <c r="I7" i="7"/>
  <c r="J7" i="7"/>
  <c r="I44" i="7"/>
  <c r="J44" i="7"/>
  <c r="I21" i="7"/>
  <c r="J21" i="7"/>
  <c r="I25" i="7"/>
  <c r="J25" i="7"/>
  <c r="I53" i="7"/>
  <c r="J53" i="7"/>
  <c r="I38" i="7"/>
  <c r="J38" i="7"/>
  <c r="I23" i="7"/>
  <c r="J23" i="7"/>
  <c r="I32" i="7"/>
  <c r="J32" i="7"/>
  <c r="I81" i="7"/>
  <c r="J81" i="7"/>
  <c r="I18" i="7"/>
  <c r="J18" i="7"/>
  <c r="I47" i="7"/>
  <c r="J47" i="7"/>
  <c r="I41" i="7"/>
  <c r="J41" i="7"/>
  <c r="I9" i="7"/>
  <c r="J9" i="7"/>
  <c r="I31" i="7"/>
  <c r="J31" i="7"/>
  <c r="I36" i="7"/>
  <c r="J36" i="7"/>
  <c r="I33" i="7"/>
  <c r="J33" i="7"/>
  <c r="I48" i="7"/>
  <c r="J48" i="7"/>
  <c r="I58" i="7"/>
  <c r="J58" i="7"/>
  <c r="I20" i="7"/>
  <c r="J20" i="7"/>
  <c r="I11" i="7"/>
  <c r="J11" i="7"/>
  <c r="I46" i="7"/>
  <c r="J46" i="7"/>
  <c r="I52" i="7"/>
  <c r="J52" i="7"/>
  <c r="I59" i="7"/>
  <c r="J59" i="7"/>
  <c r="I34" i="7"/>
  <c r="J34" i="7"/>
  <c r="I14" i="7"/>
  <c r="J14" i="7"/>
  <c r="I56" i="7"/>
  <c r="J56" i="7"/>
  <c r="I6" i="7"/>
  <c r="J6" i="7"/>
  <c r="I61" i="7"/>
  <c r="J61" i="7"/>
  <c r="I10" i="7"/>
  <c r="J10" i="7"/>
  <c r="I62" i="7"/>
  <c r="J62" i="7"/>
  <c r="I27" i="7"/>
  <c r="J27" i="7"/>
  <c r="I85" i="7"/>
  <c r="J85" i="7"/>
  <c r="I12" i="7"/>
  <c r="J12" i="7"/>
  <c r="I78" i="7"/>
  <c r="J78" i="7"/>
  <c r="I13" i="7"/>
  <c r="J13" i="7"/>
  <c r="I24" i="7"/>
  <c r="J24" i="7"/>
  <c r="I22" i="7"/>
  <c r="J22" i="7"/>
  <c r="I40" i="7"/>
  <c r="J40" i="7"/>
  <c r="I49" i="7"/>
  <c r="J49" i="7"/>
  <c r="J55" i="7"/>
  <c r="I55" i="7"/>
  <c r="E54" i="7"/>
  <c r="F54" i="7"/>
  <c r="E57" i="7"/>
  <c r="F57" i="7"/>
  <c r="E50" i="7"/>
  <c r="F50" i="7"/>
  <c r="E68" i="7"/>
  <c r="F68" i="7"/>
  <c r="E65" i="7"/>
  <c r="F65" i="7"/>
  <c r="E60" i="7"/>
  <c r="F60" i="7"/>
  <c r="E69" i="7"/>
  <c r="F69" i="7"/>
  <c r="E82" i="7"/>
  <c r="F82" i="7"/>
  <c r="E74" i="7"/>
  <c r="F74" i="7"/>
  <c r="E64" i="7"/>
  <c r="F64" i="7"/>
  <c r="E63" i="7"/>
  <c r="F63" i="7"/>
  <c r="E76" i="7"/>
  <c r="F76" i="7"/>
  <c r="E71" i="7"/>
  <c r="F71" i="7"/>
  <c r="E83" i="7"/>
  <c r="F83" i="7"/>
  <c r="E5" i="7"/>
  <c r="F5" i="7"/>
  <c r="E3" i="7"/>
  <c r="F3" i="7"/>
  <c r="E15" i="7"/>
  <c r="F15" i="7"/>
  <c r="E45" i="7"/>
  <c r="F45" i="7"/>
  <c r="E17" i="7"/>
  <c r="F17" i="7"/>
  <c r="E19" i="7"/>
  <c r="F19" i="7"/>
  <c r="E16" i="7"/>
  <c r="F16" i="7"/>
  <c r="E30" i="7"/>
  <c r="F30" i="7"/>
  <c r="E42" i="7"/>
  <c r="F42" i="7"/>
  <c r="E66" i="7"/>
  <c r="F66" i="7"/>
  <c r="E43" i="7"/>
  <c r="F43" i="7"/>
  <c r="E35" i="7"/>
  <c r="F35" i="7"/>
  <c r="E28" i="7"/>
  <c r="F28" i="7"/>
  <c r="E37" i="7"/>
  <c r="F37" i="7"/>
  <c r="E29" i="7"/>
  <c r="F29" i="7"/>
  <c r="E4" i="7"/>
  <c r="F4" i="7"/>
  <c r="E77" i="7"/>
  <c r="F77" i="7"/>
  <c r="E70" i="7"/>
  <c r="F70" i="7"/>
  <c r="E8" i="7"/>
  <c r="F8" i="7"/>
  <c r="E26" i="7"/>
  <c r="F26" i="7"/>
  <c r="E51" i="7"/>
  <c r="F51" i="7"/>
  <c r="E39" i="7"/>
  <c r="F39" i="7"/>
  <c r="E80" i="7"/>
  <c r="F80" i="7"/>
  <c r="E67" i="7"/>
  <c r="F67" i="7"/>
  <c r="E7" i="7"/>
  <c r="F7" i="7"/>
  <c r="E44" i="7"/>
  <c r="F44" i="7"/>
  <c r="E21" i="7"/>
  <c r="F21" i="7"/>
  <c r="E25" i="7"/>
  <c r="F25" i="7"/>
  <c r="E53" i="7"/>
  <c r="F53" i="7"/>
  <c r="E38" i="7"/>
  <c r="F38" i="7"/>
  <c r="E23" i="7"/>
  <c r="F23" i="7"/>
  <c r="E32" i="7"/>
  <c r="F32" i="7"/>
  <c r="E81" i="7"/>
  <c r="F81" i="7"/>
  <c r="E18" i="7"/>
  <c r="F18" i="7"/>
  <c r="E47" i="7"/>
  <c r="F47" i="7"/>
  <c r="E41" i="7"/>
  <c r="F41" i="7"/>
  <c r="E9" i="7"/>
  <c r="F9" i="7"/>
  <c r="E31" i="7"/>
  <c r="F31" i="7"/>
  <c r="E36" i="7"/>
  <c r="F36" i="7"/>
  <c r="E33" i="7"/>
  <c r="F33" i="7"/>
  <c r="E48" i="7"/>
  <c r="F48" i="7"/>
  <c r="E58" i="7"/>
  <c r="F58" i="7"/>
  <c r="E20" i="7"/>
  <c r="F20" i="7"/>
  <c r="E11" i="7"/>
  <c r="F11" i="7"/>
  <c r="E46" i="7"/>
  <c r="F46" i="7"/>
  <c r="E52" i="7"/>
  <c r="F52" i="7"/>
  <c r="E59" i="7"/>
  <c r="F59" i="7"/>
  <c r="E34" i="7"/>
  <c r="F34" i="7"/>
  <c r="E14" i="7"/>
  <c r="F14" i="7"/>
  <c r="E56" i="7"/>
  <c r="F56" i="7"/>
  <c r="E6" i="7"/>
  <c r="F6" i="7"/>
  <c r="E61" i="7"/>
  <c r="F61" i="7"/>
  <c r="E10" i="7"/>
  <c r="F10" i="7"/>
  <c r="E62" i="7"/>
  <c r="F62" i="7"/>
  <c r="E27" i="7"/>
  <c r="F27" i="7"/>
  <c r="E85" i="7"/>
  <c r="F85" i="7"/>
  <c r="E12" i="7"/>
  <c r="F12" i="7"/>
  <c r="E78" i="7"/>
  <c r="F78" i="7"/>
  <c r="E13" i="7"/>
  <c r="F13" i="7"/>
  <c r="E24" i="7"/>
  <c r="F24" i="7"/>
  <c r="E22" i="7"/>
  <c r="F22" i="7"/>
  <c r="E40" i="7"/>
  <c r="F40" i="7"/>
  <c r="E49" i="7"/>
  <c r="F49" i="7"/>
  <c r="F55" i="7"/>
  <c r="E55" i="7"/>
  <c r="AC52" i="8"/>
  <c r="AD52" i="8"/>
  <c r="AC58" i="8"/>
  <c r="AD58" i="8"/>
  <c r="AC49" i="8"/>
  <c r="AD49" i="8"/>
  <c r="AC67" i="8"/>
  <c r="AD67" i="8"/>
  <c r="AC66" i="8"/>
  <c r="AD66" i="8"/>
  <c r="AC62" i="8"/>
  <c r="AD62" i="8"/>
  <c r="AC68" i="8"/>
  <c r="AD68" i="8"/>
  <c r="AC82" i="8"/>
  <c r="AD82" i="8"/>
  <c r="AC75" i="8"/>
  <c r="AD75" i="8"/>
  <c r="AC63" i="8"/>
  <c r="AD63" i="8"/>
  <c r="AC64" i="8"/>
  <c r="AD64" i="8"/>
  <c r="AC74" i="8"/>
  <c r="AD74" i="8"/>
  <c r="AC71" i="8"/>
  <c r="AD71" i="8"/>
  <c r="AC83" i="8"/>
  <c r="AD83" i="8"/>
  <c r="AC8" i="8"/>
  <c r="AD8" i="8"/>
  <c r="AC3" i="8"/>
  <c r="AD3" i="8"/>
  <c r="AC16" i="8"/>
  <c r="AD16" i="8"/>
  <c r="AC46" i="8"/>
  <c r="AD46" i="8"/>
  <c r="AC19" i="8"/>
  <c r="AD19" i="8"/>
  <c r="AC21" i="8"/>
  <c r="AD21" i="8"/>
  <c r="AC15" i="8"/>
  <c r="AD15" i="8"/>
  <c r="AC29" i="8"/>
  <c r="AD29" i="8"/>
  <c r="AC37" i="8"/>
  <c r="AD37" i="8"/>
  <c r="AC65" i="8"/>
  <c r="AD65" i="8"/>
  <c r="AC43" i="8"/>
  <c r="AD43" i="8"/>
  <c r="AC34" i="8"/>
  <c r="AD34" i="8"/>
  <c r="AC30" i="8"/>
  <c r="AD30" i="8"/>
  <c r="AC35" i="8"/>
  <c r="AD35" i="8"/>
  <c r="AC28" i="8"/>
  <c r="AD28" i="8"/>
  <c r="AC4" i="8"/>
  <c r="AD4" i="8"/>
  <c r="AC77" i="8"/>
  <c r="AD77" i="8"/>
  <c r="AC70" i="8"/>
  <c r="AD70" i="8"/>
  <c r="AC5" i="8"/>
  <c r="AD5" i="8"/>
  <c r="AC22" i="8"/>
  <c r="AD22" i="8"/>
  <c r="AC50" i="8"/>
  <c r="AD50" i="8"/>
  <c r="AC39" i="8"/>
  <c r="AD39" i="8"/>
  <c r="AC76" i="8"/>
  <c r="AD76" i="8"/>
  <c r="AC69" i="8"/>
  <c r="AD69" i="8"/>
  <c r="AC7" i="8"/>
  <c r="AD7" i="8"/>
  <c r="AC53" i="8"/>
  <c r="AD53" i="8"/>
  <c r="AC25" i="8"/>
  <c r="AD25" i="8"/>
  <c r="AC27" i="8"/>
  <c r="AD27" i="8"/>
  <c r="AC54" i="8"/>
  <c r="AD54" i="8"/>
  <c r="AC41" i="8"/>
  <c r="AD41" i="8"/>
  <c r="AC24" i="8"/>
  <c r="AD24" i="8"/>
  <c r="AC33" i="8"/>
  <c r="AD33" i="8"/>
  <c r="AC80" i="8"/>
  <c r="AD80" i="8"/>
  <c r="AC17" i="8"/>
  <c r="AD17" i="8"/>
  <c r="AC44" i="8"/>
  <c r="AD44" i="8"/>
  <c r="AC42" i="8"/>
  <c r="AD42" i="8"/>
  <c r="AC9" i="8"/>
  <c r="AD9" i="8"/>
  <c r="AC31" i="8"/>
  <c r="AD31" i="8"/>
  <c r="AC40" i="8"/>
  <c r="AD40" i="8"/>
  <c r="AC32" i="8"/>
  <c r="AD32" i="8"/>
  <c r="AC48" i="8"/>
  <c r="AD48" i="8"/>
  <c r="AC60" i="8"/>
  <c r="AD60" i="8"/>
  <c r="AC18" i="8"/>
  <c r="AD18" i="8"/>
  <c r="AC11" i="8"/>
  <c r="AD11" i="8"/>
  <c r="AC45" i="8"/>
  <c r="AD45" i="8"/>
  <c r="AC56" i="8"/>
  <c r="AD56" i="8"/>
  <c r="AC57" i="8"/>
  <c r="AD57" i="8"/>
  <c r="AC36" i="8"/>
  <c r="AD36" i="8"/>
  <c r="AC14" i="8"/>
  <c r="AD14" i="8"/>
  <c r="AC55" i="8"/>
  <c r="AD55" i="8"/>
  <c r="AC6" i="8"/>
  <c r="AD6" i="8"/>
  <c r="AC61" i="8"/>
  <c r="AD61" i="8"/>
  <c r="AC10" i="8"/>
  <c r="AD10" i="8"/>
  <c r="AC59" i="8"/>
  <c r="AD59" i="8"/>
  <c r="AC26" i="8"/>
  <c r="AD26" i="8"/>
  <c r="AC85" i="8"/>
  <c r="AD85" i="8"/>
  <c r="AC12" i="8"/>
  <c r="AD12" i="8"/>
  <c r="AC78" i="8"/>
  <c r="AD78" i="8"/>
  <c r="AC13" i="8"/>
  <c r="AD13" i="8"/>
  <c r="AC20" i="8"/>
  <c r="AD20" i="8"/>
  <c r="AC23" i="8"/>
  <c r="AD23" i="8"/>
  <c r="AC38" i="8"/>
  <c r="AD38" i="8"/>
  <c r="AC47" i="8"/>
  <c r="AD47" i="8"/>
  <c r="AD51" i="8"/>
  <c r="AC51" i="8"/>
  <c r="Y47" i="8"/>
  <c r="Z47" i="8"/>
  <c r="Y52" i="8"/>
  <c r="Z52" i="8"/>
  <c r="Y58" i="8"/>
  <c r="Z58" i="8"/>
  <c r="Y49" i="8"/>
  <c r="Z49" i="8"/>
  <c r="Y67" i="8"/>
  <c r="Z67" i="8"/>
  <c r="Y66" i="8"/>
  <c r="Z66" i="8"/>
  <c r="Y62" i="8"/>
  <c r="Z62" i="8"/>
  <c r="Y68" i="8"/>
  <c r="Z68" i="8"/>
  <c r="Y82" i="8"/>
  <c r="Z82" i="8"/>
  <c r="Y75" i="8"/>
  <c r="Z75" i="8"/>
  <c r="Y63" i="8"/>
  <c r="Z63" i="8"/>
  <c r="Y64" i="8"/>
  <c r="Z64" i="8"/>
  <c r="Y74" i="8"/>
  <c r="Z74" i="8"/>
  <c r="Y71" i="8"/>
  <c r="Z71" i="8"/>
  <c r="Y83" i="8"/>
  <c r="Z83" i="8"/>
  <c r="Y8" i="8"/>
  <c r="Z8" i="8"/>
  <c r="Y3" i="8"/>
  <c r="Z3" i="8"/>
  <c r="Y16" i="8"/>
  <c r="Z16" i="8"/>
  <c r="Y46" i="8"/>
  <c r="Z46" i="8"/>
  <c r="Y19" i="8"/>
  <c r="Z19" i="8"/>
  <c r="Y21" i="8"/>
  <c r="Z21" i="8"/>
  <c r="Y15" i="8"/>
  <c r="Z15" i="8"/>
  <c r="Y29" i="8"/>
  <c r="Z29" i="8"/>
  <c r="Y37" i="8"/>
  <c r="Z37" i="8"/>
  <c r="Y65" i="8"/>
  <c r="Z65" i="8"/>
  <c r="Y43" i="8"/>
  <c r="Z43" i="8"/>
  <c r="Y34" i="8"/>
  <c r="Z34" i="8"/>
  <c r="Y30" i="8"/>
  <c r="Z30" i="8"/>
  <c r="Y35" i="8"/>
  <c r="Z35" i="8"/>
  <c r="Y28" i="8"/>
  <c r="Z28" i="8"/>
  <c r="Y4" i="8"/>
  <c r="Z4" i="8"/>
  <c r="Y77" i="8"/>
  <c r="Z77" i="8"/>
  <c r="Y70" i="8"/>
  <c r="Z70" i="8"/>
  <c r="Y5" i="8"/>
  <c r="Z5" i="8"/>
  <c r="Y22" i="8"/>
  <c r="Z22" i="8"/>
  <c r="Y50" i="8"/>
  <c r="Z50" i="8"/>
  <c r="Y39" i="8"/>
  <c r="Z39" i="8"/>
  <c r="Y76" i="8"/>
  <c r="Z76" i="8"/>
  <c r="Y69" i="8"/>
  <c r="Z69" i="8"/>
  <c r="Y7" i="8"/>
  <c r="Z7" i="8"/>
  <c r="Y53" i="8"/>
  <c r="Z53" i="8"/>
  <c r="Y25" i="8"/>
  <c r="Z25" i="8"/>
  <c r="Y27" i="8"/>
  <c r="Z27" i="8"/>
  <c r="Y54" i="8"/>
  <c r="Z54" i="8"/>
  <c r="Y41" i="8"/>
  <c r="Z41" i="8"/>
  <c r="Y24" i="8"/>
  <c r="Z24" i="8"/>
  <c r="Y33" i="8"/>
  <c r="Z33" i="8"/>
  <c r="Y80" i="8"/>
  <c r="Z80" i="8"/>
  <c r="Y17" i="8"/>
  <c r="Z17" i="8"/>
  <c r="Y44" i="8"/>
  <c r="Z44" i="8"/>
  <c r="Y42" i="8"/>
  <c r="Z42" i="8"/>
  <c r="Y9" i="8"/>
  <c r="Z9" i="8"/>
  <c r="Y31" i="8"/>
  <c r="Z31" i="8"/>
  <c r="Y40" i="8"/>
  <c r="Z40" i="8"/>
  <c r="Y32" i="8"/>
  <c r="Z32" i="8"/>
  <c r="Y48" i="8"/>
  <c r="Z48" i="8"/>
  <c r="Y60" i="8"/>
  <c r="Z60" i="8"/>
  <c r="Y18" i="8"/>
  <c r="Z18" i="8"/>
  <c r="Y11" i="8"/>
  <c r="Z11" i="8"/>
  <c r="Y45" i="8"/>
  <c r="Z45" i="8"/>
  <c r="Y56" i="8"/>
  <c r="Z56" i="8"/>
  <c r="Y57" i="8"/>
  <c r="Z57" i="8"/>
  <c r="Y36" i="8"/>
  <c r="Z36" i="8"/>
  <c r="Y14" i="8"/>
  <c r="Z14" i="8"/>
  <c r="Y55" i="8"/>
  <c r="Z55" i="8"/>
  <c r="Y6" i="8"/>
  <c r="Z6" i="8"/>
  <c r="Y61" i="8"/>
  <c r="Z61" i="8"/>
  <c r="Y10" i="8"/>
  <c r="Z10" i="8"/>
  <c r="Y59" i="8"/>
  <c r="Z59" i="8"/>
  <c r="Y26" i="8"/>
  <c r="Z26" i="8"/>
  <c r="Y85" i="8"/>
  <c r="Z85" i="8"/>
  <c r="Y12" i="8"/>
  <c r="Z12" i="8"/>
  <c r="Y78" i="8"/>
  <c r="Z78" i="8"/>
  <c r="Y13" i="8"/>
  <c r="Z13" i="8"/>
  <c r="Y20" i="8"/>
  <c r="Z20" i="8"/>
  <c r="Y23" i="8"/>
  <c r="Z23" i="8"/>
  <c r="Y38" i="8"/>
  <c r="Z38" i="8"/>
  <c r="Z51" i="8"/>
  <c r="Y51" i="8"/>
  <c r="U52" i="8"/>
  <c r="V52" i="8"/>
  <c r="U58" i="8"/>
  <c r="V58" i="8"/>
  <c r="U49" i="8"/>
  <c r="V49" i="8"/>
  <c r="U67" i="8"/>
  <c r="V67" i="8"/>
  <c r="U66" i="8"/>
  <c r="V66" i="8"/>
  <c r="U62" i="8"/>
  <c r="V62" i="8"/>
  <c r="U68" i="8"/>
  <c r="V68" i="8"/>
  <c r="U82" i="8"/>
  <c r="V82" i="8"/>
  <c r="U75" i="8"/>
  <c r="V75" i="8"/>
  <c r="U63" i="8"/>
  <c r="V63" i="8"/>
  <c r="U64" i="8"/>
  <c r="V64" i="8"/>
  <c r="U74" i="8"/>
  <c r="V74" i="8"/>
  <c r="U71" i="8"/>
  <c r="V71" i="8"/>
  <c r="U83" i="8"/>
  <c r="V83" i="8"/>
  <c r="U8" i="8"/>
  <c r="V8" i="8"/>
  <c r="U3" i="8"/>
  <c r="V3" i="8"/>
  <c r="U16" i="8"/>
  <c r="V16" i="8"/>
  <c r="U46" i="8"/>
  <c r="V46" i="8"/>
  <c r="U19" i="8"/>
  <c r="V19" i="8"/>
  <c r="U21" i="8"/>
  <c r="V21" i="8"/>
  <c r="U15" i="8"/>
  <c r="V15" i="8"/>
  <c r="U29" i="8"/>
  <c r="V29" i="8"/>
  <c r="U37" i="8"/>
  <c r="V37" i="8"/>
  <c r="U65" i="8"/>
  <c r="V65" i="8"/>
  <c r="U43" i="8"/>
  <c r="V43" i="8"/>
  <c r="U34" i="8"/>
  <c r="V34" i="8"/>
  <c r="U30" i="8"/>
  <c r="V30" i="8"/>
  <c r="U35" i="8"/>
  <c r="V35" i="8"/>
  <c r="U28" i="8"/>
  <c r="V28" i="8"/>
  <c r="U4" i="8"/>
  <c r="V4" i="8"/>
  <c r="U77" i="8"/>
  <c r="V77" i="8"/>
  <c r="U70" i="8"/>
  <c r="V70" i="8"/>
  <c r="U5" i="8"/>
  <c r="V5" i="8"/>
  <c r="U22" i="8"/>
  <c r="V22" i="8"/>
  <c r="U50" i="8"/>
  <c r="V50" i="8"/>
  <c r="U39" i="8"/>
  <c r="V39" i="8"/>
  <c r="U76" i="8"/>
  <c r="V76" i="8"/>
  <c r="U69" i="8"/>
  <c r="V69" i="8"/>
  <c r="U7" i="8"/>
  <c r="V7" i="8"/>
  <c r="U53" i="8"/>
  <c r="V53" i="8"/>
  <c r="U25" i="8"/>
  <c r="V25" i="8"/>
  <c r="U27" i="8"/>
  <c r="V27" i="8"/>
  <c r="U54" i="8"/>
  <c r="V54" i="8"/>
  <c r="U41" i="8"/>
  <c r="V41" i="8"/>
  <c r="U24" i="8"/>
  <c r="V24" i="8"/>
  <c r="U33" i="8"/>
  <c r="V33" i="8"/>
  <c r="U80" i="8"/>
  <c r="V80" i="8"/>
  <c r="U17" i="8"/>
  <c r="V17" i="8"/>
  <c r="U44" i="8"/>
  <c r="V44" i="8"/>
  <c r="U42" i="8"/>
  <c r="V42" i="8"/>
  <c r="U9" i="8"/>
  <c r="V9" i="8"/>
  <c r="U31" i="8"/>
  <c r="V31" i="8"/>
  <c r="U40" i="8"/>
  <c r="V40" i="8"/>
  <c r="U32" i="8"/>
  <c r="V32" i="8"/>
  <c r="U48" i="8"/>
  <c r="V48" i="8"/>
  <c r="U60" i="8"/>
  <c r="V60" i="8"/>
  <c r="U18" i="8"/>
  <c r="V18" i="8"/>
  <c r="U11" i="8"/>
  <c r="V11" i="8"/>
  <c r="U45" i="8"/>
  <c r="V45" i="8"/>
  <c r="U56" i="8"/>
  <c r="V56" i="8"/>
  <c r="U57" i="8"/>
  <c r="V57" i="8"/>
  <c r="U36" i="8"/>
  <c r="V36" i="8"/>
  <c r="U14" i="8"/>
  <c r="V14" i="8"/>
  <c r="U55" i="8"/>
  <c r="V55" i="8"/>
  <c r="U6" i="8"/>
  <c r="V6" i="8"/>
  <c r="U61" i="8"/>
  <c r="V61" i="8"/>
  <c r="U10" i="8"/>
  <c r="V10" i="8"/>
  <c r="U59" i="8"/>
  <c r="V59" i="8"/>
  <c r="U26" i="8"/>
  <c r="V26" i="8"/>
  <c r="U85" i="8"/>
  <c r="V85" i="8"/>
  <c r="U12" i="8"/>
  <c r="V12" i="8"/>
  <c r="U78" i="8"/>
  <c r="V78" i="8"/>
  <c r="U13" i="8"/>
  <c r="V13" i="8"/>
  <c r="U20" i="8"/>
  <c r="V20" i="8"/>
  <c r="U23" i="8"/>
  <c r="V23" i="8"/>
  <c r="U38" i="8"/>
  <c r="V38" i="8"/>
  <c r="U47" i="8"/>
  <c r="V47" i="8"/>
  <c r="V51" i="8"/>
  <c r="U51" i="8"/>
  <c r="Q52" i="8"/>
  <c r="R52" i="8"/>
  <c r="Q58" i="8"/>
  <c r="R58" i="8"/>
  <c r="Q49" i="8"/>
  <c r="R49" i="8"/>
  <c r="Q67" i="8"/>
  <c r="R67" i="8"/>
  <c r="Q66" i="8"/>
  <c r="R66" i="8"/>
  <c r="Q62" i="8"/>
  <c r="R62" i="8"/>
  <c r="Q68" i="8"/>
  <c r="R68" i="8"/>
  <c r="Q82" i="8"/>
  <c r="R82" i="8"/>
  <c r="Q75" i="8"/>
  <c r="R75" i="8"/>
  <c r="Q63" i="8"/>
  <c r="R63" i="8"/>
  <c r="Q64" i="8"/>
  <c r="R64" i="8"/>
  <c r="Q74" i="8"/>
  <c r="R74" i="8"/>
  <c r="Q71" i="8"/>
  <c r="R71" i="8"/>
  <c r="Q83" i="8"/>
  <c r="R83" i="8"/>
  <c r="Q8" i="8"/>
  <c r="R8" i="8"/>
  <c r="Q3" i="8"/>
  <c r="R3" i="8"/>
  <c r="Q16" i="8"/>
  <c r="R16" i="8"/>
  <c r="Q46" i="8"/>
  <c r="R46" i="8"/>
  <c r="Q19" i="8"/>
  <c r="R19" i="8"/>
  <c r="Q21" i="8"/>
  <c r="R21" i="8"/>
  <c r="Q15" i="8"/>
  <c r="R15" i="8"/>
  <c r="Q29" i="8"/>
  <c r="R29" i="8"/>
  <c r="Q37" i="8"/>
  <c r="R37" i="8"/>
  <c r="Q65" i="8"/>
  <c r="R65" i="8"/>
  <c r="Q43" i="8"/>
  <c r="R43" i="8"/>
  <c r="Q34" i="8"/>
  <c r="R34" i="8"/>
  <c r="Q30" i="8"/>
  <c r="R30" i="8"/>
  <c r="Q35" i="8"/>
  <c r="R35" i="8"/>
  <c r="Q28" i="8"/>
  <c r="R28" i="8"/>
  <c r="Q4" i="8"/>
  <c r="R4" i="8"/>
  <c r="Q77" i="8"/>
  <c r="R77" i="8"/>
  <c r="Q70" i="8"/>
  <c r="R70" i="8"/>
  <c r="Q5" i="8"/>
  <c r="R5" i="8"/>
  <c r="Q22" i="8"/>
  <c r="R22" i="8"/>
  <c r="Q50" i="8"/>
  <c r="R50" i="8"/>
  <c r="Q39" i="8"/>
  <c r="R39" i="8"/>
  <c r="Q76" i="8"/>
  <c r="R76" i="8"/>
  <c r="Q69" i="8"/>
  <c r="R69" i="8"/>
  <c r="Q7" i="8"/>
  <c r="R7" i="8"/>
  <c r="Q53" i="8"/>
  <c r="R53" i="8"/>
  <c r="Q25" i="8"/>
  <c r="R25" i="8"/>
  <c r="Q27" i="8"/>
  <c r="R27" i="8"/>
  <c r="Q54" i="8"/>
  <c r="R54" i="8"/>
  <c r="Q41" i="8"/>
  <c r="R41" i="8"/>
  <c r="Q24" i="8"/>
  <c r="R24" i="8"/>
  <c r="Q33" i="8"/>
  <c r="R33" i="8"/>
  <c r="Q80" i="8"/>
  <c r="R80" i="8"/>
  <c r="Q17" i="8"/>
  <c r="R17" i="8"/>
  <c r="Q44" i="8"/>
  <c r="R44" i="8"/>
  <c r="Q42" i="8"/>
  <c r="R42" i="8"/>
  <c r="Q9" i="8"/>
  <c r="R9" i="8"/>
  <c r="Q31" i="8"/>
  <c r="R31" i="8"/>
  <c r="Q40" i="8"/>
  <c r="R40" i="8"/>
  <c r="Q32" i="8"/>
  <c r="R32" i="8"/>
  <c r="Q48" i="8"/>
  <c r="R48" i="8"/>
  <c r="Q60" i="8"/>
  <c r="R60" i="8"/>
  <c r="Q18" i="8"/>
  <c r="R18" i="8"/>
  <c r="Q11" i="8"/>
  <c r="R11" i="8"/>
  <c r="Q45" i="8"/>
  <c r="R45" i="8"/>
  <c r="Q56" i="8"/>
  <c r="R56" i="8"/>
  <c r="Q57" i="8"/>
  <c r="R57" i="8"/>
  <c r="Q36" i="8"/>
  <c r="R36" i="8"/>
  <c r="Q14" i="8"/>
  <c r="R14" i="8"/>
  <c r="Q55" i="8"/>
  <c r="R55" i="8"/>
  <c r="Q6" i="8"/>
  <c r="R6" i="8"/>
  <c r="Q61" i="8"/>
  <c r="R61" i="8"/>
  <c r="Q10" i="8"/>
  <c r="R10" i="8"/>
  <c r="Q59" i="8"/>
  <c r="R59" i="8"/>
  <c r="Q26" i="8"/>
  <c r="R26" i="8"/>
  <c r="Q85" i="8"/>
  <c r="R85" i="8"/>
  <c r="Q12" i="8"/>
  <c r="R12" i="8"/>
  <c r="Q78" i="8"/>
  <c r="R78" i="8"/>
  <c r="Q13" i="8"/>
  <c r="R13" i="8"/>
  <c r="Q20" i="8"/>
  <c r="R20" i="8"/>
  <c r="Q23" i="8"/>
  <c r="R23" i="8"/>
  <c r="Q38" i="8"/>
  <c r="R38" i="8"/>
  <c r="Q47" i="8"/>
  <c r="R47" i="8"/>
  <c r="R51" i="8"/>
  <c r="Q51" i="8"/>
  <c r="M52" i="8"/>
  <c r="N52" i="8"/>
  <c r="M58" i="8"/>
  <c r="N58" i="8"/>
  <c r="M49" i="8"/>
  <c r="N49" i="8"/>
  <c r="M67" i="8"/>
  <c r="N67" i="8"/>
  <c r="M66" i="8"/>
  <c r="N66" i="8"/>
  <c r="M62" i="8"/>
  <c r="N62" i="8"/>
  <c r="M68" i="8"/>
  <c r="N68" i="8"/>
  <c r="M82" i="8"/>
  <c r="N82" i="8"/>
  <c r="M75" i="8"/>
  <c r="N75" i="8"/>
  <c r="M63" i="8"/>
  <c r="N63" i="8"/>
  <c r="M64" i="8"/>
  <c r="N64" i="8"/>
  <c r="M74" i="8"/>
  <c r="N74" i="8"/>
  <c r="M71" i="8"/>
  <c r="N71" i="8"/>
  <c r="M83" i="8"/>
  <c r="N83" i="8"/>
  <c r="M8" i="8"/>
  <c r="N8" i="8"/>
  <c r="M3" i="8"/>
  <c r="N3" i="8"/>
  <c r="M16" i="8"/>
  <c r="N16" i="8"/>
  <c r="M46" i="8"/>
  <c r="N46" i="8"/>
  <c r="M19" i="8"/>
  <c r="N19" i="8"/>
  <c r="M21" i="8"/>
  <c r="N21" i="8"/>
  <c r="M15" i="8"/>
  <c r="N15" i="8"/>
  <c r="M29" i="8"/>
  <c r="N29" i="8"/>
  <c r="M37" i="8"/>
  <c r="N37" i="8"/>
  <c r="M65" i="8"/>
  <c r="N65" i="8"/>
  <c r="M43" i="8"/>
  <c r="N43" i="8"/>
  <c r="M34" i="8"/>
  <c r="N34" i="8"/>
  <c r="M30" i="8"/>
  <c r="N30" i="8"/>
  <c r="M35" i="8"/>
  <c r="N35" i="8"/>
  <c r="M28" i="8"/>
  <c r="N28" i="8"/>
  <c r="M4" i="8"/>
  <c r="N4" i="8"/>
  <c r="M77" i="8"/>
  <c r="N77" i="8"/>
  <c r="M70" i="8"/>
  <c r="N70" i="8"/>
  <c r="M5" i="8"/>
  <c r="N5" i="8"/>
  <c r="M22" i="8"/>
  <c r="N22" i="8"/>
  <c r="M50" i="8"/>
  <c r="N50" i="8"/>
  <c r="M39" i="8"/>
  <c r="N39" i="8"/>
  <c r="M76" i="8"/>
  <c r="N76" i="8"/>
  <c r="M69" i="8"/>
  <c r="N69" i="8"/>
  <c r="M7" i="8"/>
  <c r="N7" i="8"/>
  <c r="M53" i="8"/>
  <c r="N53" i="8"/>
  <c r="M25" i="8"/>
  <c r="N25" i="8"/>
  <c r="M27" i="8"/>
  <c r="N27" i="8"/>
  <c r="M54" i="8"/>
  <c r="N54" i="8"/>
  <c r="M41" i="8"/>
  <c r="N41" i="8"/>
  <c r="M24" i="8"/>
  <c r="N24" i="8"/>
  <c r="M33" i="8"/>
  <c r="N33" i="8"/>
  <c r="M80" i="8"/>
  <c r="N80" i="8"/>
  <c r="M17" i="8"/>
  <c r="N17" i="8"/>
  <c r="M44" i="8"/>
  <c r="N44" i="8"/>
  <c r="M42" i="8"/>
  <c r="N42" i="8"/>
  <c r="M9" i="8"/>
  <c r="N9" i="8"/>
  <c r="M31" i="8"/>
  <c r="N31" i="8"/>
  <c r="M40" i="8"/>
  <c r="N40" i="8"/>
  <c r="M32" i="8"/>
  <c r="N32" i="8"/>
  <c r="M48" i="8"/>
  <c r="N48" i="8"/>
  <c r="M60" i="8"/>
  <c r="N60" i="8"/>
  <c r="M18" i="8"/>
  <c r="N18" i="8"/>
  <c r="M11" i="8"/>
  <c r="N11" i="8"/>
  <c r="M45" i="8"/>
  <c r="N45" i="8"/>
  <c r="M56" i="8"/>
  <c r="N56" i="8"/>
  <c r="M57" i="8"/>
  <c r="N57" i="8"/>
  <c r="M36" i="8"/>
  <c r="N36" i="8"/>
  <c r="M14" i="8"/>
  <c r="N14" i="8"/>
  <c r="M55" i="8"/>
  <c r="N55" i="8"/>
  <c r="M6" i="8"/>
  <c r="N6" i="8"/>
  <c r="M61" i="8"/>
  <c r="N61" i="8"/>
  <c r="M10" i="8"/>
  <c r="N10" i="8"/>
  <c r="M59" i="8"/>
  <c r="N59" i="8"/>
  <c r="M26" i="8"/>
  <c r="N26" i="8"/>
  <c r="M85" i="8"/>
  <c r="N85" i="8"/>
  <c r="M12" i="8"/>
  <c r="N12" i="8"/>
  <c r="M78" i="8"/>
  <c r="N78" i="8"/>
  <c r="M13" i="8"/>
  <c r="N13" i="8"/>
  <c r="M20" i="8"/>
  <c r="N20" i="8"/>
  <c r="M23" i="8"/>
  <c r="N23" i="8"/>
  <c r="M38" i="8"/>
  <c r="N38" i="8"/>
  <c r="M47" i="8"/>
  <c r="N47" i="8"/>
  <c r="N51" i="8"/>
  <c r="M51" i="8"/>
  <c r="I52" i="8"/>
  <c r="J52" i="8"/>
  <c r="I58" i="8"/>
  <c r="J58" i="8"/>
  <c r="I49" i="8"/>
  <c r="J49" i="8"/>
  <c r="I67" i="8"/>
  <c r="J67" i="8"/>
  <c r="I66" i="8"/>
  <c r="J66" i="8"/>
  <c r="I62" i="8"/>
  <c r="J62" i="8"/>
  <c r="I68" i="8"/>
  <c r="J68" i="8"/>
  <c r="I82" i="8"/>
  <c r="J82" i="8"/>
  <c r="I75" i="8"/>
  <c r="J75" i="8"/>
  <c r="I63" i="8"/>
  <c r="J63" i="8"/>
  <c r="I64" i="8"/>
  <c r="J64" i="8"/>
  <c r="I74" i="8"/>
  <c r="J74" i="8"/>
  <c r="I71" i="8"/>
  <c r="J71" i="8"/>
  <c r="I83" i="8"/>
  <c r="J83" i="8"/>
  <c r="I8" i="8"/>
  <c r="J8" i="8"/>
  <c r="I3" i="8"/>
  <c r="J3" i="8"/>
  <c r="I16" i="8"/>
  <c r="J16" i="8"/>
  <c r="I46" i="8"/>
  <c r="J46" i="8"/>
  <c r="I19" i="8"/>
  <c r="J19" i="8"/>
  <c r="I21" i="8"/>
  <c r="J21" i="8"/>
  <c r="I15" i="8"/>
  <c r="J15" i="8"/>
  <c r="I29" i="8"/>
  <c r="J29" i="8"/>
  <c r="I37" i="8"/>
  <c r="J37" i="8"/>
  <c r="I65" i="8"/>
  <c r="J65" i="8"/>
  <c r="I43" i="8"/>
  <c r="J43" i="8"/>
  <c r="I34" i="8"/>
  <c r="J34" i="8"/>
  <c r="I30" i="8"/>
  <c r="J30" i="8"/>
  <c r="I35" i="8"/>
  <c r="J35" i="8"/>
  <c r="I28" i="8"/>
  <c r="J28" i="8"/>
  <c r="I4" i="8"/>
  <c r="J4" i="8"/>
  <c r="I77" i="8"/>
  <c r="J77" i="8"/>
  <c r="I70" i="8"/>
  <c r="J70" i="8"/>
  <c r="I5" i="8"/>
  <c r="J5" i="8"/>
  <c r="I22" i="8"/>
  <c r="J22" i="8"/>
  <c r="I50" i="8"/>
  <c r="J50" i="8"/>
  <c r="I39" i="8"/>
  <c r="J39" i="8"/>
  <c r="I76" i="8"/>
  <c r="J76" i="8"/>
  <c r="I69" i="8"/>
  <c r="J69" i="8"/>
  <c r="I7" i="8"/>
  <c r="J7" i="8"/>
  <c r="I53" i="8"/>
  <c r="J53" i="8"/>
  <c r="I25" i="8"/>
  <c r="J25" i="8"/>
  <c r="I27" i="8"/>
  <c r="J27" i="8"/>
  <c r="I54" i="8"/>
  <c r="J54" i="8"/>
  <c r="I41" i="8"/>
  <c r="J41" i="8"/>
  <c r="I24" i="8"/>
  <c r="J24" i="8"/>
  <c r="I33" i="8"/>
  <c r="J33" i="8"/>
  <c r="I80" i="8"/>
  <c r="J80" i="8"/>
  <c r="I17" i="8"/>
  <c r="J17" i="8"/>
  <c r="I44" i="8"/>
  <c r="J44" i="8"/>
  <c r="I42" i="8"/>
  <c r="J42" i="8"/>
  <c r="I9" i="8"/>
  <c r="J9" i="8"/>
  <c r="I31" i="8"/>
  <c r="J31" i="8"/>
  <c r="I40" i="8"/>
  <c r="J40" i="8"/>
  <c r="I32" i="8"/>
  <c r="J32" i="8"/>
  <c r="I48" i="8"/>
  <c r="J48" i="8"/>
  <c r="I60" i="8"/>
  <c r="J60" i="8"/>
  <c r="I18" i="8"/>
  <c r="J18" i="8"/>
  <c r="I11" i="8"/>
  <c r="J11" i="8"/>
  <c r="I45" i="8"/>
  <c r="J45" i="8"/>
  <c r="I56" i="8"/>
  <c r="J56" i="8"/>
  <c r="I57" i="8"/>
  <c r="J57" i="8"/>
  <c r="I36" i="8"/>
  <c r="J36" i="8"/>
  <c r="I14" i="8"/>
  <c r="J14" i="8"/>
  <c r="I55" i="8"/>
  <c r="J55" i="8"/>
  <c r="I6" i="8"/>
  <c r="J6" i="8"/>
  <c r="I61" i="8"/>
  <c r="J61" i="8"/>
  <c r="I10" i="8"/>
  <c r="J10" i="8"/>
  <c r="I59" i="8"/>
  <c r="J59" i="8"/>
  <c r="I26" i="8"/>
  <c r="J26" i="8"/>
  <c r="I85" i="8"/>
  <c r="J85" i="8"/>
  <c r="I12" i="8"/>
  <c r="J12" i="8"/>
  <c r="I78" i="8"/>
  <c r="J78" i="8"/>
  <c r="I13" i="8"/>
  <c r="J13" i="8"/>
  <c r="I20" i="8"/>
  <c r="J20" i="8"/>
  <c r="I23" i="8"/>
  <c r="J23" i="8"/>
  <c r="I38" i="8"/>
  <c r="J38" i="8"/>
  <c r="I47" i="8"/>
  <c r="J47" i="8"/>
  <c r="J51" i="8"/>
  <c r="I51" i="8"/>
  <c r="E52" i="8"/>
  <c r="F52" i="8"/>
  <c r="E58" i="8"/>
  <c r="F58" i="8"/>
  <c r="E49" i="8"/>
  <c r="F49" i="8"/>
  <c r="E67" i="8"/>
  <c r="F67" i="8"/>
  <c r="E66" i="8"/>
  <c r="F66" i="8"/>
  <c r="E62" i="8"/>
  <c r="F62" i="8"/>
  <c r="E68" i="8"/>
  <c r="F68" i="8"/>
  <c r="E82" i="8"/>
  <c r="F82" i="8"/>
  <c r="E75" i="8"/>
  <c r="F75" i="8"/>
  <c r="E63" i="8"/>
  <c r="F63" i="8"/>
  <c r="E64" i="8"/>
  <c r="F64" i="8"/>
  <c r="E74" i="8"/>
  <c r="F74" i="8"/>
  <c r="E71" i="8"/>
  <c r="F71" i="8"/>
  <c r="E83" i="8"/>
  <c r="F83" i="8"/>
  <c r="E8" i="8"/>
  <c r="F8" i="8"/>
  <c r="E3" i="8"/>
  <c r="F3" i="8"/>
  <c r="E16" i="8"/>
  <c r="F16" i="8"/>
  <c r="E46" i="8"/>
  <c r="F46" i="8"/>
  <c r="E19" i="8"/>
  <c r="F19" i="8"/>
  <c r="E21" i="8"/>
  <c r="F21" i="8"/>
  <c r="E15" i="8"/>
  <c r="F15" i="8"/>
  <c r="E29" i="8"/>
  <c r="F29" i="8"/>
  <c r="E37" i="8"/>
  <c r="F37" i="8"/>
  <c r="E65" i="8"/>
  <c r="F65" i="8"/>
  <c r="E43" i="8"/>
  <c r="F43" i="8"/>
  <c r="E34" i="8"/>
  <c r="F34" i="8"/>
  <c r="E30" i="8"/>
  <c r="F30" i="8"/>
  <c r="E35" i="8"/>
  <c r="F35" i="8"/>
  <c r="E28" i="8"/>
  <c r="F28" i="8"/>
  <c r="E4" i="8"/>
  <c r="F4" i="8"/>
  <c r="E77" i="8"/>
  <c r="F77" i="8"/>
  <c r="E70" i="8"/>
  <c r="F70" i="8"/>
  <c r="E5" i="8"/>
  <c r="F5" i="8"/>
  <c r="E22" i="8"/>
  <c r="F22" i="8"/>
  <c r="E50" i="8"/>
  <c r="F50" i="8"/>
  <c r="E39" i="8"/>
  <c r="F39" i="8"/>
  <c r="E76" i="8"/>
  <c r="F76" i="8"/>
  <c r="E69" i="8"/>
  <c r="F69" i="8"/>
  <c r="E7" i="8"/>
  <c r="F7" i="8"/>
  <c r="E53" i="8"/>
  <c r="F53" i="8"/>
  <c r="E25" i="8"/>
  <c r="F25" i="8"/>
  <c r="E27" i="8"/>
  <c r="F27" i="8"/>
  <c r="E54" i="8"/>
  <c r="F54" i="8"/>
  <c r="E41" i="8"/>
  <c r="F41" i="8"/>
  <c r="E24" i="8"/>
  <c r="F24" i="8"/>
  <c r="E33" i="8"/>
  <c r="F33" i="8"/>
  <c r="E80" i="8"/>
  <c r="F80" i="8"/>
  <c r="E17" i="8"/>
  <c r="F17" i="8"/>
  <c r="E44" i="8"/>
  <c r="F44" i="8"/>
  <c r="E42" i="8"/>
  <c r="F42" i="8"/>
  <c r="E9" i="8"/>
  <c r="F9" i="8"/>
  <c r="E31" i="8"/>
  <c r="F31" i="8"/>
  <c r="E40" i="8"/>
  <c r="F40" i="8"/>
  <c r="E32" i="8"/>
  <c r="F32" i="8"/>
  <c r="E48" i="8"/>
  <c r="F48" i="8"/>
  <c r="E60" i="8"/>
  <c r="F60" i="8"/>
  <c r="E18" i="8"/>
  <c r="F18" i="8"/>
  <c r="E11" i="8"/>
  <c r="F11" i="8"/>
  <c r="E45" i="8"/>
  <c r="F45" i="8"/>
  <c r="E56" i="8"/>
  <c r="F56" i="8"/>
  <c r="E57" i="8"/>
  <c r="F57" i="8"/>
  <c r="E36" i="8"/>
  <c r="F36" i="8"/>
  <c r="E14" i="8"/>
  <c r="F14" i="8"/>
  <c r="E55" i="8"/>
  <c r="F55" i="8"/>
  <c r="E6" i="8"/>
  <c r="F6" i="8"/>
  <c r="E61" i="8"/>
  <c r="F61" i="8"/>
  <c r="E10" i="8"/>
  <c r="F10" i="8"/>
  <c r="E59" i="8"/>
  <c r="F59" i="8"/>
  <c r="E26" i="8"/>
  <c r="F26" i="8"/>
  <c r="E85" i="8"/>
  <c r="F85" i="8"/>
  <c r="E12" i="8"/>
  <c r="F12" i="8"/>
  <c r="E78" i="8"/>
  <c r="F78" i="8"/>
  <c r="E13" i="8"/>
  <c r="F13" i="8"/>
  <c r="E20" i="8"/>
  <c r="F20" i="8"/>
  <c r="E23" i="8"/>
  <c r="F23" i="8"/>
  <c r="E38" i="8"/>
  <c r="F38" i="8"/>
  <c r="E47" i="8"/>
  <c r="F47" i="8"/>
  <c r="F51" i="8"/>
  <c r="E51" i="8"/>
  <c r="M82" i="3" l="1"/>
  <c r="M74" i="3"/>
  <c r="P81" i="4"/>
  <c r="AB84" i="7"/>
  <c r="AF72" i="8"/>
  <c r="P74" i="4"/>
  <c r="P72" i="4"/>
  <c r="M73" i="3"/>
  <c r="M85" i="3"/>
  <c r="P79" i="4"/>
  <c r="M75" i="3"/>
  <c r="M79" i="3"/>
  <c r="M76" i="3"/>
  <c r="P77" i="4"/>
  <c r="T79" i="5"/>
  <c r="M80" i="3"/>
  <c r="AF84" i="8"/>
  <c r="AB75" i="7"/>
  <c r="T75" i="5"/>
  <c r="T81" i="5"/>
  <c r="X78" i="6"/>
  <c r="X73" i="6"/>
  <c r="M77" i="3"/>
  <c r="AB79" i="7"/>
  <c r="X72" i="6"/>
  <c r="T74" i="5"/>
  <c r="AB72" i="7"/>
  <c r="T76" i="5"/>
  <c r="X80" i="6"/>
  <c r="X75" i="6"/>
  <c r="X81" i="6"/>
  <c r="AF73" i="8"/>
  <c r="AF79" i="8"/>
  <c r="AF81" i="8"/>
  <c r="M83" i="3"/>
  <c r="E47" i="2"/>
  <c r="E46" i="2"/>
  <c r="F46" i="2"/>
  <c r="E60" i="2"/>
  <c r="F60" i="2"/>
  <c r="E53" i="2"/>
  <c r="F53" i="2"/>
  <c r="E69" i="2"/>
  <c r="F69" i="2"/>
  <c r="E66" i="2"/>
  <c r="F66" i="2"/>
  <c r="E61" i="2"/>
  <c r="F61" i="2"/>
  <c r="E70" i="2"/>
  <c r="F70" i="2"/>
  <c r="E76" i="2"/>
  <c r="F76" i="2"/>
  <c r="E67" i="2"/>
  <c r="F67" i="2"/>
  <c r="E65" i="2"/>
  <c r="F65" i="2"/>
  <c r="E77" i="2"/>
  <c r="F77" i="2"/>
  <c r="E71" i="2"/>
  <c r="F71" i="2"/>
  <c r="E10" i="2"/>
  <c r="F10" i="2"/>
  <c r="E4" i="2"/>
  <c r="F4" i="2"/>
  <c r="E7" i="2"/>
  <c r="F7" i="2"/>
  <c r="E25" i="2"/>
  <c r="F25" i="2"/>
  <c r="E39" i="2"/>
  <c r="F39" i="2"/>
  <c r="E26" i="2"/>
  <c r="F26" i="2"/>
  <c r="E14" i="2"/>
  <c r="F14" i="2"/>
  <c r="E31" i="2"/>
  <c r="F31" i="2"/>
  <c r="E18" i="2"/>
  <c r="F18" i="2"/>
  <c r="E62" i="2"/>
  <c r="F62" i="2"/>
  <c r="E29" i="2"/>
  <c r="F29" i="2"/>
  <c r="E40" i="2"/>
  <c r="F40" i="2"/>
  <c r="E27" i="2"/>
  <c r="F27" i="2"/>
  <c r="E51" i="2"/>
  <c r="F51" i="2"/>
  <c r="E36" i="2"/>
  <c r="F36" i="2"/>
  <c r="E3" i="2"/>
  <c r="F3" i="2"/>
  <c r="E55" i="2"/>
  <c r="F55" i="2"/>
  <c r="E6" i="2"/>
  <c r="F6" i="2"/>
  <c r="E28" i="2"/>
  <c r="F28" i="2"/>
  <c r="E48" i="2"/>
  <c r="F48" i="2"/>
  <c r="E35" i="2"/>
  <c r="F35" i="2"/>
  <c r="E68" i="2"/>
  <c r="F68" i="2"/>
  <c r="E8" i="2"/>
  <c r="F8" i="2"/>
  <c r="E41" i="2"/>
  <c r="F41" i="2"/>
  <c r="E37" i="2"/>
  <c r="F37" i="2"/>
  <c r="E15" i="2"/>
  <c r="F15" i="2"/>
  <c r="E52" i="2"/>
  <c r="F52" i="2"/>
  <c r="E42" i="2"/>
  <c r="F42" i="2"/>
  <c r="E12" i="2"/>
  <c r="F12" i="2"/>
  <c r="E33" i="2"/>
  <c r="F33" i="2"/>
  <c r="E82" i="2"/>
  <c r="F82" i="2"/>
  <c r="E22" i="2"/>
  <c r="F22" i="2"/>
  <c r="E23" i="2"/>
  <c r="F23" i="2"/>
  <c r="E44" i="2"/>
  <c r="F44" i="2"/>
  <c r="E20" i="2"/>
  <c r="F20" i="2"/>
  <c r="E32" i="2"/>
  <c r="F32" i="2"/>
  <c r="E43" i="2"/>
  <c r="F43" i="2"/>
  <c r="E30" i="2"/>
  <c r="F30" i="2"/>
  <c r="E54" i="2"/>
  <c r="F54" i="2"/>
  <c r="E45" i="2"/>
  <c r="F45" i="2"/>
  <c r="E24" i="2"/>
  <c r="F24" i="2"/>
  <c r="E9" i="2"/>
  <c r="F9" i="2"/>
  <c r="E58" i="2"/>
  <c r="F58" i="2"/>
  <c r="E59" i="2"/>
  <c r="F59" i="2"/>
  <c r="E63" i="2"/>
  <c r="F63" i="2"/>
  <c r="E34" i="2"/>
  <c r="F34" i="2"/>
  <c r="E5" i="2"/>
  <c r="F5" i="2"/>
  <c r="E49" i="2"/>
  <c r="F49" i="2"/>
  <c r="E21" i="2"/>
  <c r="F21" i="2"/>
  <c r="E64" i="2"/>
  <c r="F64" i="2"/>
  <c r="E17" i="2"/>
  <c r="F17" i="2"/>
  <c r="E57" i="2"/>
  <c r="F57" i="2"/>
  <c r="E11" i="2"/>
  <c r="F11" i="2"/>
  <c r="E16" i="2"/>
  <c r="F16" i="2"/>
  <c r="E74" i="2"/>
  <c r="F74" i="2"/>
  <c r="E19" i="2"/>
  <c r="F19" i="2"/>
  <c r="E50" i="2"/>
  <c r="F50" i="2"/>
  <c r="E13" i="2"/>
  <c r="F13" i="2"/>
  <c r="E38" i="2"/>
  <c r="F38" i="2"/>
  <c r="E56" i="2"/>
  <c r="F56" i="2"/>
  <c r="F47" i="2"/>
  <c r="AE47" i="8"/>
  <c r="AA47" i="8"/>
  <c r="W47" i="8"/>
  <c r="S47" i="8"/>
  <c r="O47" i="8"/>
  <c r="K47" i="8"/>
  <c r="G47" i="8"/>
  <c r="D47" i="8"/>
  <c r="C47" i="8"/>
  <c r="B47" i="8"/>
  <c r="AE38" i="8"/>
  <c r="AA38" i="8"/>
  <c r="W38" i="8"/>
  <c r="S38" i="8"/>
  <c r="O38" i="8"/>
  <c r="K38" i="8"/>
  <c r="G38" i="8"/>
  <c r="D38" i="8"/>
  <c r="C38" i="8"/>
  <c r="B38" i="8"/>
  <c r="AE23" i="8"/>
  <c r="AA23" i="8"/>
  <c r="W23" i="8"/>
  <c r="S23" i="8"/>
  <c r="O23" i="8"/>
  <c r="K23" i="8"/>
  <c r="G23" i="8"/>
  <c r="D23" i="8"/>
  <c r="C23" i="8"/>
  <c r="B23" i="8"/>
  <c r="AE20" i="8"/>
  <c r="AA20" i="8"/>
  <c r="W20" i="8"/>
  <c r="S20" i="8"/>
  <c r="O20" i="8"/>
  <c r="K20" i="8"/>
  <c r="G20" i="8"/>
  <c r="D20" i="8"/>
  <c r="C20" i="8"/>
  <c r="B20" i="8"/>
  <c r="AE13" i="8"/>
  <c r="AA13" i="8"/>
  <c r="W13" i="8"/>
  <c r="S13" i="8"/>
  <c r="O13" i="8"/>
  <c r="K13" i="8"/>
  <c r="G13" i="8"/>
  <c r="D13" i="8"/>
  <c r="C13" i="8"/>
  <c r="B13" i="8"/>
  <c r="AE78" i="8"/>
  <c r="AA78" i="8"/>
  <c r="W78" i="8"/>
  <c r="S78" i="8"/>
  <c r="O78" i="8"/>
  <c r="K78" i="8"/>
  <c r="G78" i="8"/>
  <c r="D78" i="8"/>
  <c r="C78" i="8"/>
  <c r="B78" i="8"/>
  <c r="AE12" i="8"/>
  <c r="AA12" i="8"/>
  <c r="W12" i="8"/>
  <c r="S12" i="8"/>
  <c r="O12" i="8"/>
  <c r="K12" i="8"/>
  <c r="G12" i="8"/>
  <c r="D12" i="8"/>
  <c r="C12" i="8"/>
  <c r="B12" i="8"/>
  <c r="AE85" i="8"/>
  <c r="AA85" i="8"/>
  <c r="W85" i="8"/>
  <c r="S85" i="8"/>
  <c r="O85" i="8"/>
  <c r="K85" i="8"/>
  <c r="G85" i="8"/>
  <c r="D85" i="8"/>
  <c r="C85" i="8"/>
  <c r="B85" i="8"/>
  <c r="AE26" i="8"/>
  <c r="AA26" i="8"/>
  <c r="W26" i="8"/>
  <c r="S26" i="8"/>
  <c r="O26" i="8"/>
  <c r="K26" i="8"/>
  <c r="G26" i="8"/>
  <c r="D26" i="8"/>
  <c r="C26" i="8"/>
  <c r="B26" i="8"/>
  <c r="AE59" i="8"/>
  <c r="AA59" i="8"/>
  <c r="W59" i="8"/>
  <c r="S59" i="8"/>
  <c r="O59" i="8"/>
  <c r="K59" i="8"/>
  <c r="G59" i="8"/>
  <c r="D59" i="8"/>
  <c r="C59" i="8"/>
  <c r="B59" i="8"/>
  <c r="AE10" i="8"/>
  <c r="AA10" i="8"/>
  <c r="W10" i="8"/>
  <c r="S10" i="8"/>
  <c r="O10" i="8"/>
  <c r="K10" i="8"/>
  <c r="G10" i="8"/>
  <c r="D10" i="8"/>
  <c r="C10" i="8"/>
  <c r="B10" i="8"/>
  <c r="AE61" i="8"/>
  <c r="AA61" i="8"/>
  <c r="W61" i="8"/>
  <c r="S61" i="8"/>
  <c r="O61" i="8"/>
  <c r="K61" i="8"/>
  <c r="G61" i="8"/>
  <c r="D61" i="8"/>
  <c r="C61" i="8"/>
  <c r="B61" i="8"/>
  <c r="AE6" i="8"/>
  <c r="AA6" i="8"/>
  <c r="W6" i="8"/>
  <c r="S6" i="8"/>
  <c r="O6" i="8"/>
  <c r="K6" i="8"/>
  <c r="G6" i="8"/>
  <c r="D6" i="8"/>
  <c r="C6" i="8"/>
  <c r="B6" i="8"/>
  <c r="AE55" i="8"/>
  <c r="AA55" i="8"/>
  <c r="W55" i="8"/>
  <c r="S55" i="8"/>
  <c r="O55" i="8"/>
  <c r="K55" i="8"/>
  <c r="G55" i="8"/>
  <c r="D55" i="8"/>
  <c r="C55" i="8"/>
  <c r="B55" i="8"/>
  <c r="AE14" i="8"/>
  <c r="AA14" i="8"/>
  <c r="W14" i="8"/>
  <c r="S14" i="8"/>
  <c r="O14" i="8"/>
  <c r="K14" i="8"/>
  <c r="G14" i="8"/>
  <c r="D14" i="8"/>
  <c r="C14" i="8"/>
  <c r="B14" i="8"/>
  <c r="AE36" i="8"/>
  <c r="AA36" i="8"/>
  <c r="W36" i="8"/>
  <c r="S36" i="8"/>
  <c r="O36" i="8"/>
  <c r="K36" i="8"/>
  <c r="G36" i="8"/>
  <c r="D36" i="8"/>
  <c r="C36" i="8"/>
  <c r="B36" i="8"/>
  <c r="AE57" i="8"/>
  <c r="AA57" i="8"/>
  <c r="W57" i="8"/>
  <c r="S57" i="8"/>
  <c r="O57" i="8"/>
  <c r="K57" i="8"/>
  <c r="G57" i="8"/>
  <c r="D57" i="8"/>
  <c r="C57" i="8"/>
  <c r="B57" i="8"/>
  <c r="AE56" i="8"/>
  <c r="AA56" i="8"/>
  <c r="W56" i="8"/>
  <c r="S56" i="8"/>
  <c r="O56" i="8"/>
  <c r="K56" i="8"/>
  <c r="G56" i="8"/>
  <c r="D56" i="8"/>
  <c r="C56" i="8"/>
  <c r="B56" i="8"/>
  <c r="AE45" i="8"/>
  <c r="AA45" i="8"/>
  <c r="W45" i="8"/>
  <c r="S45" i="8"/>
  <c r="O45" i="8"/>
  <c r="K45" i="8"/>
  <c r="G45" i="8"/>
  <c r="D45" i="8"/>
  <c r="C45" i="8"/>
  <c r="B45" i="8"/>
  <c r="AE11" i="8"/>
  <c r="AA11" i="8"/>
  <c r="W11" i="8"/>
  <c r="S11" i="8"/>
  <c r="O11" i="8"/>
  <c r="K11" i="8"/>
  <c r="G11" i="8"/>
  <c r="D11" i="8"/>
  <c r="C11" i="8"/>
  <c r="B11" i="8"/>
  <c r="AE18" i="8"/>
  <c r="AA18" i="8"/>
  <c r="W18" i="8"/>
  <c r="S18" i="8"/>
  <c r="O18" i="8"/>
  <c r="K18" i="8"/>
  <c r="G18" i="8"/>
  <c r="D18" i="8"/>
  <c r="C18" i="8"/>
  <c r="B18" i="8"/>
  <c r="AE60" i="8"/>
  <c r="AA60" i="8"/>
  <c r="W60" i="8"/>
  <c r="S60" i="8"/>
  <c r="O60" i="8"/>
  <c r="K60" i="8"/>
  <c r="G60" i="8"/>
  <c r="D60" i="8"/>
  <c r="C60" i="8"/>
  <c r="B60" i="8"/>
  <c r="AE48" i="8"/>
  <c r="AA48" i="8"/>
  <c r="W48" i="8"/>
  <c r="S48" i="8"/>
  <c r="O48" i="8"/>
  <c r="K48" i="8"/>
  <c r="G48" i="8"/>
  <c r="D48" i="8"/>
  <c r="C48" i="8"/>
  <c r="B48" i="8"/>
  <c r="AE32" i="8"/>
  <c r="AA32" i="8"/>
  <c r="W32" i="8"/>
  <c r="S32" i="8"/>
  <c r="O32" i="8"/>
  <c r="K32" i="8"/>
  <c r="G32" i="8"/>
  <c r="D32" i="8"/>
  <c r="C32" i="8"/>
  <c r="B32" i="8"/>
  <c r="AE40" i="8"/>
  <c r="AA40" i="8"/>
  <c r="W40" i="8"/>
  <c r="S40" i="8"/>
  <c r="O40" i="8"/>
  <c r="K40" i="8"/>
  <c r="G40" i="8"/>
  <c r="D40" i="8"/>
  <c r="C40" i="8"/>
  <c r="B40" i="8"/>
  <c r="AE31" i="8"/>
  <c r="AA31" i="8"/>
  <c r="W31" i="8"/>
  <c r="S31" i="8"/>
  <c r="O31" i="8"/>
  <c r="K31" i="8"/>
  <c r="G31" i="8"/>
  <c r="D31" i="8"/>
  <c r="C31" i="8"/>
  <c r="B31" i="8"/>
  <c r="AE9" i="8"/>
  <c r="AA9" i="8"/>
  <c r="W9" i="8"/>
  <c r="S9" i="8"/>
  <c r="O9" i="8"/>
  <c r="K9" i="8"/>
  <c r="G9" i="8"/>
  <c r="D9" i="8"/>
  <c r="C9" i="8"/>
  <c r="B9" i="8"/>
  <c r="AE42" i="8"/>
  <c r="AA42" i="8"/>
  <c r="W42" i="8"/>
  <c r="S42" i="8"/>
  <c r="O42" i="8"/>
  <c r="K42" i="8"/>
  <c r="G42" i="8"/>
  <c r="D42" i="8"/>
  <c r="C42" i="8"/>
  <c r="B42" i="8"/>
  <c r="AE44" i="8"/>
  <c r="AA44" i="8"/>
  <c r="W44" i="8"/>
  <c r="S44" i="8"/>
  <c r="O44" i="8"/>
  <c r="K44" i="8"/>
  <c r="G44" i="8"/>
  <c r="D44" i="8"/>
  <c r="C44" i="8"/>
  <c r="B44" i="8"/>
  <c r="AE17" i="8"/>
  <c r="AA17" i="8"/>
  <c r="W17" i="8"/>
  <c r="S17" i="8"/>
  <c r="O17" i="8"/>
  <c r="K17" i="8"/>
  <c r="G17" i="8"/>
  <c r="D17" i="8"/>
  <c r="C17" i="8"/>
  <c r="B17" i="8"/>
  <c r="AE80" i="8"/>
  <c r="AA80" i="8"/>
  <c r="W80" i="8"/>
  <c r="S80" i="8"/>
  <c r="O80" i="8"/>
  <c r="K80" i="8"/>
  <c r="G80" i="8"/>
  <c r="D80" i="8"/>
  <c r="C80" i="8"/>
  <c r="B80" i="8"/>
  <c r="AE33" i="8"/>
  <c r="AA33" i="8"/>
  <c r="W33" i="8"/>
  <c r="S33" i="8"/>
  <c r="O33" i="8"/>
  <c r="K33" i="8"/>
  <c r="G33" i="8"/>
  <c r="D33" i="8"/>
  <c r="C33" i="8"/>
  <c r="B33" i="8"/>
  <c r="AE24" i="8"/>
  <c r="AA24" i="8"/>
  <c r="W24" i="8"/>
  <c r="S24" i="8"/>
  <c r="O24" i="8"/>
  <c r="K24" i="8"/>
  <c r="G24" i="8"/>
  <c r="D24" i="8"/>
  <c r="C24" i="8"/>
  <c r="B24" i="8"/>
  <c r="AE41" i="8"/>
  <c r="AA41" i="8"/>
  <c r="W41" i="8"/>
  <c r="S41" i="8"/>
  <c r="O41" i="8"/>
  <c r="K41" i="8"/>
  <c r="G41" i="8"/>
  <c r="D41" i="8"/>
  <c r="C41" i="8"/>
  <c r="B41" i="8"/>
  <c r="AE54" i="8"/>
  <c r="AA54" i="8"/>
  <c r="W54" i="8"/>
  <c r="S54" i="8"/>
  <c r="O54" i="8"/>
  <c r="K54" i="8"/>
  <c r="G54" i="8"/>
  <c r="D54" i="8"/>
  <c r="C54" i="8"/>
  <c r="B54" i="8"/>
  <c r="AE27" i="8"/>
  <c r="AA27" i="8"/>
  <c r="W27" i="8"/>
  <c r="S27" i="8"/>
  <c r="O27" i="8"/>
  <c r="K27" i="8"/>
  <c r="G27" i="8"/>
  <c r="D27" i="8"/>
  <c r="C27" i="8"/>
  <c r="B27" i="8"/>
  <c r="AE25" i="8"/>
  <c r="AA25" i="8"/>
  <c r="W25" i="8"/>
  <c r="S25" i="8"/>
  <c r="O25" i="8"/>
  <c r="K25" i="8"/>
  <c r="G25" i="8"/>
  <c r="D25" i="8"/>
  <c r="C25" i="8"/>
  <c r="B25" i="8"/>
  <c r="AE53" i="8"/>
  <c r="AA53" i="8"/>
  <c r="W53" i="8"/>
  <c r="S53" i="8"/>
  <c r="O53" i="8"/>
  <c r="K53" i="8"/>
  <c r="G53" i="8"/>
  <c r="D53" i="8"/>
  <c r="C53" i="8"/>
  <c r="B53" i="8"/>
  <c r="AE7" i="8"/>
  <c r="AA7" i="8"/>
  <c r="W7" i="8"/>
  <c r="S7" i="8"/>
  <c r="O7" i="8"/>
  <c r="K7" i="8"/>
  <c r="G7" i="8"/>
  <c r="D7" i="8"/>
  <c r="C7" i="8"/>
  <c r="B7" i="8"/>
  <c r="AE69" i="8"/>
  <c r="AA69" i="8"/>
  <c r="W69" i="8"/>
  <c r="S69" i="8"/>
  <c r="O69" i="8"/>
  <c r="K69" i="8"/>
  <c r="G69" i="8"/>
  <c r="D69" i="8"/>
  <c r="C69" i="8"/>
  <c r="B69" i="8"/>
  <c r="AE76" i="8"/>
  <c r="AA76" i="8"/>
  <c r="W76" i="8"/>
  <c r="S76" i="8"/>
  <c r="O76" i="8"/>
  <c r="K76" i="8"/>
  <c r="G76" i="8"/>
  <c r="D76" i="8"/>
  <c r="C76" i="8"/>
  <c r="B76" i="8"/>
  <c r="AE39" i="8"/>
  <c r="AA39" i="8"/>
  <c r="W39" i="8"/>
  <c r="S39" i="8"/>
  <c r="O39" i="8"/>
  <c r="K39" i="8"/>
  <c r="G39" i="8"/>
  <c r="D39" i="8"/>
  <c r="C39" i="8"/>
  <c r="B39" i="8"/>
  <c r="AE50" i="8"/>
  <c r="AA50" i="8"/>
  <c r="W50" i="8"/>
  <c r="S50" i="8"/>
  <c r="O50" i="8"/>
  <c r="K50" i="8"/>
  <c r="G50" i="8"/>
  <c r="D50" i="8"/>
  <c r="C50" i="8"/>
  <c r="B50" i="8"/>
  <c r="AE22" i="8"/>
  <c r="AA22" i="8"/>
  <c r="W22" i="8"/>
  <c r="S22" i="8"/>
  <c r="O22" i="8"/>
  <c r="K22" i="8"/>
  <c r="G22" i="8"/>
  <c r="D22" i="8"/>
  <c r="C22" i="8"/>
  <c r="B22" i="8"/>
  <c r="AE5" i="8"/>
  <c r="AA5" i="8"/>
  <c r="W5" i="8"/>
  <c r="S5" i="8"/>
  <c r="O5" i="8"/>
  <c r="K5" i="8"/>
  <c r="G5" i="8"/>
  <c r="D5" i="8"/>
  <c r="C5" i="8"/>
  <c r="B5" i="8"/>
  <c r="AE70" i="8"/>
  <c r="AA70" i="8"/>
  <c r="W70" i="8"/>
  <c r="S70" i="8"/>
  <c r="O70" i="8"/>
  <c r="K70" i="8"/>
  <c r="G70" i="8"/>
  <c r="D70" i="8"/>
  <c r="C70" i="8"/>
  <c r="B70" i="8"/>
  <c r="AE77" i="8"/>
  <c r="AA77" i="8"/>
  <c r="W77" i="8"/>
  <c r="S77" i="8"/>
  <c r="O77" i="8"/>
  <c r="K77" i="8"/>
  <c r="G77" i="8"/>
  <c r="D77" i="8"/>
  <c r="C77" i="8"/>
  <c r="B77" i="8"/>
  <c r="AE4" i="8"/>
  <c r="AA4" i="8"/>
  <c r="W4" i="8"/>
  <c r="S4" i="8"/>
  <c r="O4" i="8"/>
  <c r="K4" i="8"/>
  <c r="G4" i="8"/>
  <c r="D4" i="8"/>
  <c r="C4" i="8"/>
  <c r="B4" i="8"/>
  <c r="AE28" i="8"/>
  <c r="AA28" i="8"/>
  <c r="W28" i="8"/>
  <c r="S28" i="8"/>
  <c r="O28" i="8"/>
  <c r="K28" i="8"/>
  <c r="G28" i="8"/>
  <c r="D28" i="8"/>
  <c r="C28" i="8"/>
  <c r="B28" i="8"/>
  <c r="AE35" i="8"/>
  <c r="AA35" i="8"/>
  <c r="W35" i="8"/>
  <c r="S35" i="8"/>
  <c r="O35" i="8"/>
  <c r="K35" i="8"/>
  <c r="G35" i="8"/>
  <c r="D35" i="8"/>
  <c r="C35" i="8"/>
  <c r="B35" i="8"/>
  <c r="AE30" i="8"/>
  <c r="AA30" i="8"/>
  <c r="W30" i="8"/>
  <c r="S30" i="8"/>
  <c r="O30" i="8"/>
  <c r="K30" i="8"/>
  <c r="G30" i="8"/>
  <c r="D30" i="8"/>
  <c r="C30" i="8"/>
  <c r="B30" i="8"/>
  <c r="AE34" i="8"/>
  <c r="AA34" i="8"/>
  <c r="W34" i="8"/>
  <c r="S34" i="8"/>
  <c r="O34" i="8"/>
  <c r="K34" i="8"/>
  <c r="G34" i="8"/>
  <c r="D34" i="8"/>
  <c r="C34" i="8"/>
  <c r="B34" i="8"/>
  <c r="AE43" i="8"/>
  <c r="AA43" i="8"/>
  <c r="W43" i="8"/>
  <c r="S43" i="8"/>
  <c r="O43" i="8"/>
  <c r="K43" i="8"/>
  <c r="G43" i="8"/>
  <c r="D43" i="8"/>
  <c r="C43" i="8"/>
  <c r="B43" i="8"/>
  <c r="AE65" i="8"/>
  <c r="AA65" i="8"/>
  <c r="W65" i="8"/>
  <c r="S65" i="8"/>
  <c r="O65" i="8"/>
  <c r="K65" i="8"/>
  <c r="G65" i="8"/>
  <c r="D65" i="8"/>
  <c r="C65" i="8"/>
  <c r="B65" i="8"/>
  <c r="AE37" i="8"/>
  <c r="AA37" i="8"/>
  <c r="W37" i="8"/>
  <c r="S37" i="8"/>
  <c r="O37" i="8"/>
  <c r="K37" i="8"/>
  <c r="G37" i="8"/>
  <c r="D37" i="8"/>
  <c r="C37" i="8"/>
  <c r="B37" i="8"/>
  <c r="AE29" i="8"/>
  <c r="AA29" i="8"/>
  <c r="W29" i="8"/>
  <c r="S29" i="8"/>
  <c r="O29" i="8"/>
  <c r="K29" i="8"/>
  <c r="G29" i="8"/>
  <c r="D29" i="8"/>
  <c r="C29" i="8"/>
  <c r="B29" i="8"/>
  <c r="AE15" i="8"/>
  <c r="AA15" i="8"/>
  <c r="W15" i="8"/>
  <c r="S15" i="8"/>
  <c r="O15" i="8"/>
  <c r="K15" i="8"/>
  <c r="G15" i="8"/>
  <c r="D15" i="8"/>
  <c r="C15" i="8"/>
  <c r="B15" i="8"/>
  <c r="AE21" i="8"/>
  <c r="AA21" i="8"/>
  <c r="W21" i="8"/>
  <c r="S21" i="8"/>
  <c r="O21" i="8"/>
  <c r="K21" i="8"/>
  <c r="G21" i="8"/>
  <c r="D21" i="8"/>
  <c r="C21" i="8"/>
  <c r="B21" i="8"/>
  <c r="AE19" i="8"/>
  <c r="AA19" i="8"/>
  <c r="W19" i="8"/>
  <c r="S19" i="8"/>
  <c r="O19" i="8"/>
  <c r="K19" i="8"/>
  <c r="G19" i="8"/>
  <c r="D19" i="8"/>
  <c r="C19" i="8"/>
  <c r="B19" i="8"/>
  <c r="AE46" i="8"/>
  <c r="AA46" i="8"/>
  <c r="W46" i="8"/>
  <c r="S46" i="8"/>
  <c r="O46" i="8"/>
  <c r="K46" i="8"/>
  <c r="G46" i="8"/>
  <c r="D46" i="8"/>
  <c r="C46" i="8"/>
  <c r="B46" i="8"/>
  <c r="AE16" i="8"/>
  <c r="AA16" i="8"/>
  <c r="W16" i="8"/>
  <c r="S16" i="8"/>
  <c r="O16" i="8"/>
  <c r="K16" i="8"/>
  <c r="G16" i="8"/>
  <c r="D16" i="8"/>
  <c r="C16" i="8"/>
  <c r="B16" i="8"/>
  <c r="AE3" i="8"/>
  <c r="AA3" i="8"/>
  <c r="W3" i="8"/>
  <c r="S3" i="8"/>
  <c r="O3" i="8"/>
  <c r="K3" i="8"/>
  <c r="G3" i="8"/>
  <c r="D3" i="8"/>
  <c r="C3" i="8"/>
  <c r="B3" i="8"/>
  <c r="AE8" i="8"/>
  <c r="AA8" i="8"/>
  <c r="W8" i="8"/>
  <c r="S8" i="8"/>
  <c r="O8" i="8"/>
  <c r="K8" i="8"/>
  <c r="G8" i="8"/>
  <c r="D8" i="8"/>
  <c r="C8" i="8"/>
  <c r="B8" i="8"/>
  <c r="AE83" i="8"/>
  <c r="AA83" i="8"/>
  <c r="W83" i="8"/>
  <c r="S83" i="8"/>
  <c r="O83" i="8"/>
  <c r="K83" i="8"/>
  <c r="G83" i="8"/>
  <c r="D83" i="8"/>
  <c r="C83" i="8"/>
  <c r="B83" i="8"/>
  <c r="AE71" i="8"/>
  <c r="AA71" i="8"/>
  <c r="W71" i="8"/>
  <c r="S71" i="8"/>
  <c r="O71" i="8"/>
  <c r="K71" i="8"/>
  <c r="G71" i="8"/>
  <c r="D71" i="8"/>
  <c r="C71" i="8"/>
  <c r="B71" i="8"/>
  <c r="AE74" i="8"/>
  <c r="AA74" i="8"/>
  <c r="W74" i="8"/>
  <c r="S74" i="8"/>
  <c r="O74" i="8"/>
  <c r="K74" i="8"/>
  <c r="G74" i="8"/>
  <c r="D74" i="8"/>
  <c r="C74" i="8"/>
  <c r="B74" i="8"/>
  <c r="AE64" i="8"/>
  <c r="AA64" i="8"/>
  <c r="W64" i="8"/>
  <c r="S64" i="8"/>
  <c r="O64" i="8"/>
  <c r="K64" i="8"/>
  <c r="G64" i="8"/>
  <c r="D64" i="8"/>
  <c r="C64" i="8"/>
  <c r="B64" i="8"/>
  <c r="AE63" i="8"/>
  <c r="AA63" i="8"/>
  <c r="W63" i="8"/>
  <c r="S63" i="8"/>
  <c r="O63" i="8"/>
  <c r="K63" i="8"/>
  <c r="G63" i="8"/>
  <c r="D63" i="8"/>
  <c r="C63" i="8"/>
  <c r="B63" i="8"/>
  <c r="AE75" i="8"/>
  <c r="AA75" i="8"/>
  <c r="W75" i="8"/>
  <c r="S75" i="8"/>
  <c r="O75" i="8"/>
  <c r="K75" i="8"/>
  <c r="G75" i="8"/>
  <c r="D75" i="8"/>
  <c r="C75" i="8"/>
  <c r="B75" i="8"/>
  <c r="AE82" i="8"/>
  <c r="AA82" i="8"/>
  <c r="W82" i="8"/>
  <c r="S82" i="8"/>
  <c r="O82" i="8"/>
  <c r="K82" i="8"/>
  <c r="G82" i="8"/>
  <c r="D82" i="8"/>
  <c r="C82" i="8"/>
  <c r="B82" i="8"/>
  <c r="AE68" i="8"/>
  <c r="AA68" i="8"/>
  <c r="W68" i="8"/>
  <c r="S68" i="8"/>
  <c r="O68" i="8"/>
  <c r="K68" i="8"/>
  <c r="G68" i="8"/>
  <c r="D68" i="8"/>
  <c r="C68" i="8"/>
  <c r="B68" i="8"/>
  <c r="AE62" i="8"/>
  <c r="AA62" i="8"/>
  <c r="W62" i="8"/>
  <c r="S62" i="8"/>
  <c r="O62" i="8"/>
  <c r="K62" i="8"/>
  <c r="G62" i="8"/>
  <c r="D62" i="8"/>
  <c r="C62" i="8"/>
  <c r="B62" i="8"/>
  <c r="AE66" i="8"/>
  <c r="AA66" i="8"/>
  <c r="W66" i="8"/>
  <c r="S66" i="8"/>
  <c r="O66" i="8"/>
  <c r="K66" i="8"/>
  <c r="G66" i="8"/>
  <c r="D66" i="8"/>
  <c r="C66" i="8"/>
  <c r="B66" i="8"/>
  <c r="AE67" i="8"/>
  <c r="AA67" i="8"/>
  <c r="W67" i="8"/>
  <c r="S67" i="8"/>
  <c r="O67" i="8"/>
  <c r="K67" i="8"/>
  <c r="G67" i="8"/>
  <c r="D67" i="8"/>
  <c r="C67" i="8"/>
  <c r="B67" i="8"/>
  <c r="AE49" i="8"/>
  <c r="AA49" i="8"/>
  <c r="W49" i="8"/>
  <c r="S49" i="8"/>
  <c r="O49" i="8"/>
  <c r="K49" i="8"/>
  <c r="G49" i="8"/>
  <c r="D49" i="8"/>
  <c r="C49" i="8"/>
  <c r="B49" i="8"/>
  <c r="AE58" i="8"/>
  <c r="AA58" i="8"/>
  <c r="W58" i="8"/>
  <c r="S58" i="8"/>
  <c r="O58" i="8"/>
  <c r="K58" i="8"/>
  <c r="G58" i="8"/>
  <c r="D58" i="8"/>
  <c r="C58" i="8"/>
  <c r="B58" i="8"/>
  <c r="AE52" i="8"/>
  <c r="AA52" i="8"/>
  <c r="W52" i="8"/>
  <c r="S52" i="8"/>
  <c r="O52" i="8"/>
  <c r="K52" i="8"/>
  <c r="G52" i="8"/>
  <c r="D52" i="8"/>
  <c r="C52" i="8"/>
  <c r="B52" i="8"/>
  <c r="AE51" i="8"/>
  <c r="AA51" i="8"/>
  <c r="W51" i="8"/>
  <c r="S51" i="8"/>
  <c r="O51" i="8"/>
  <c r="K51" i="8"/>
  <c r="G51" i="8"/>
  <c r="D51" i="8"/>
  <c r="C51" i="8"/>
  <c r="B51" i="8"/>
  <c r="AA49" i="7"/>
  <c r="W49" i="7"/>
  <c r="S49" i="7"/>
  <c r="O49" i="7"/>
  <c r="K49" i="7"/>
  <c r="G49" i="7"/>
  <c r="D49" i="7"/>
  <c r="C49" i="7"/>
  <c r="B49" i="7"/>
  <c r="AA40" i="7"/>
  <c r="W40" i="7"/>
  <c r="S40" i="7"/>
  <c r="O40" i="7"/>
  <c r="K40" i="7"/>
  <c r="G40" i="7"/>
  <c r="D40" i="7"/>
  <c r="C40" i="7"/>
  <c r="B40" i="7"/>
  <c r="AA22" i="7"/>
  <c r="W22" i="7"/>
  <c r="S22" i="7"/>
  <c r="O22" i="7"/>
  <c r="K22" i="7"/>
  <c r="G22" i="7"/>
  <c r="D22" i="7"/>
  <c r="C22" i="7"/>
  <c r="B22" i="7"/>
  <c r="AA24" i="7"/>
  <c r="W24" i="7"/>
  <c r="S24" i="7"/>
  <c r="O24" i="7"/>
  <c r="K24" i="7"/>
  <c r="G24" i="7"/>
  <c r="D24" i="7"/>
  <c r="C24" i="7"/>
  <c r="B24" i="7"/>
  <c r="AA13" i="7"/>
  <c r="W13" i="7"/>
  <c r="S13" i="7"/>
  <c r="O13" i="7"/>
  <c r="K13" i="7"/>
  <c r="G13" i="7"/>
  <c r="D13" i="7"/>
  <c r="C13" i="7"/>
  <c r="B13" i="7"/>
  <c r="AA78" i="7"/>
  <c r="W78" i="7"/>
  <c r="S78" i="7"/>
  <c r="O78" i="7"/>
  <c r="K78" i="7"/>
  <c r="G78" i="7"/>
  <c r="D78" i="7"/>
  <c r="C78" i="7"/>
  <c r="B78" i="7"/>
  <c r="AA12" i="7"/>
  <c r="W12" i="7"/>
  <c r="S12" i="7"/>
  <c r="O12" i="7"/>
  <c r="K12" i="7"/>
  <c r="G12" i="7"/>
  <c r="D12" i="7"/>
  <c r="C12" i="7"/>
  <c r="B12" i="7"/>
  <c r="AA85" i="7"/>
  <c r="W85" i="7"/>
  <c r="S85" i="7"/>
  <c r="O85" i="7"/>
  <c r="K85" i="7"/>
  <c r="G85" i="7"/>
  <c r="D85" i="7"/>
  <c r="C85" i="7"/>
  <c r="B85" i="7"/>
  <c r="AA27" i="7"/>
  <c r="W27" i="7"/>
  <c r="S27" i="7"/>
  <c r="O27" i="7"/>
  <c r="K27" i="7"/>
  <c r="G27" i="7"/>
  <c r="D27" i="7"/>
  <c r="C27" i="7"/>
  <c r="B27" i="7"/>
  <c r="AA62" i="7"/>
  <c r="W62" i="7"/>
  <c r="S62" i="7"/>
  <c r="O62" i="7"/>
  <c r="K62" i="7"/>
  <c r="G62" i="7"/>
  <c r="D62" i="7"/>
  <c r="C62" i="7"/>
  <c r="B62" i="7"/>
  <c r="AA10" i="7"/>
  <c r="W10" i="7"/>
  <c r="S10" i="7"/>
  <c r="O10" i="7"/>
  <c r="K10" i="7"/>
  <c r="G10" i="7"/>
  <c r="D10" i="7"/>
  <c r="C10" i="7"/>
  <c r="B10" i="7"/>
  <c r="AA61" i="7"/>
  <c r="W61" i="7"/>
  <c r="S61" i="7"/>
  <c r="O61" i="7"/>
  <c r="K61" i="7"/>
  <c r="G61" i="7"/>
  <c r="D61" i="7"/>
  <c r="C61" i="7"/>
  <c r="B61" i="7"/>
  <c r="AA6" i="7"/>
  <c r="W6" i="7"/>
  <c r="S6" i="7"/>
  <c r="O6" i="7"/>
  <c r="K6" i="7"/>
  <c r="G6" i="7"/>
  <c r="D6" i="7"/>
  <c r="C6" i="7"/>
  <c r="B6" i="7"/>
  <c r="AA56" i="7"/>
  <c r="W56" i="7"/>
  <c r="S56" i="7"/>
  <c r="O56" i="7"/>
  <c r="K56" i="7"/>
  <c r="G56" i="7"/>
  <c r="D56" i="7"/>
  <c r="C56" i="7"/>
  <c r="B56" i="7"/>
  <c r="AA14" i="7"/>
  <c r="W14" i="7"/>
  <c r="S14" i="7"/>
  <c r="O14" i="7"/>
  <c r="K14" i="7"/>
  <c r="G14" i="7"/>
  <c r="D14" i="7"/>
  <c r="C14" i="7"/>
  <c r="B14" i="7"/>
  <c r="AA34" i="7"/>
  <c r="W34" i="7"/>
  <c r="S34" i="7"/>
  <c r="O34" i="7"/>
  <c r="K34" i="7"/>
  <c r="G34" i="7"/>
  <c r="D34" i="7"/>
  <c r="C34" i="7"/>
  <c r="B34" i="7"/>
  <c r="AA59" i="7"/>
  <c r="W59" i="7"/>
  <c r="S59" i="7"/>
  <c r="O59" i="7"/>
  <c r="K59" i="7"/>
  <c r="G59" i="7"/>
  <c r="D59" i="7"/>
  <c r="C59" i="7"/>
  <c r="B59" i="7"/>
  <c r="AA52" i="7"/>
  <c r="W52" i="7"/>
  <c r="S52" i="7"/>
  <c r="O52" i="7"/>
  <c r="K52" i="7"/>
  <c r="G52" i="7"/>
  <c r="D52" i="7"/>
  <c r="C52" i="7"/>
  <c r="B52" i="7"/>
  <c r="AA46" i="7"/>
  <c r="W46" i="7"/>
  <c r="S46" i="7"/>
  <c r="O46" i="7"/>
  <c r="K46" i="7"/>
  <c r="G46" i="7"/>
  <c r="D46" i="7"/>
  <c r="C46" i="7"/>
  <c r="B46" i="7"/>
  <c r="AA11" i="7"/>
  <c r="W11" i="7"/>
  <c r="S11" i="7"/>
  <c r="O11" i="7"/>
  <c r="K11" i="7"/>
  <c r="G11" i="7"/>
  <c r="D11" i="7"/>
  <c r="C11" i="7"/>
  <c r="B11" i="7"/>
  <c r="AA20" i="7"/>
  <c r="W20" i="7"/>
  <c r="S20" i="7"/>
  <c r="O20" i="7"/>
  <c r="K20" i="7"/>
  <c r="G20" i="7"/>
  <c r="D20" i="7"/>
  <c r="C20" i="7"/>
  <c r="B20" i="7"/>
  <c r="AA58" i="7"/>
  <c r="W58" i="7"/>
  <c r="S58" i="7"/>
  <c r="O58" i="7"/>
  <c r="K58" i="7"/>
  <c r="G58" i="7"/>
  <c r="D58" i="7"/>
  <c r="C58" i="7"/>
  <c r="B58" i="7"/>
  <c r="AA48" i="7"/>
  <c r="W48" i="7"/>
  <c r="S48" i="7"/>
  <c r="O48" i="7"/>
  <c r="K48" i="7"/>
  <c r="G48" i="7"/>
  <c r="D48" i="7"/>
  <c r="C48" i="7"/>
  <c r="B48" i="7"/>
  <c r="AA33" i="7"/>
  <c r="W33" i="7"/>
  <c r="S33" i="7"/>
  <c r="O33" i="7"/>
  <c r="K33" i="7"/>
  <c r="G33" i="7"/>
  <c r="D33" i="7"/>
  <c r="C33" i="7"/>
  <c r="B33" i="7"/>
  <c r="AA36" i="7"/>
  <c r="W36" i="7"/>
  <c r="S36" i="7"/>
  <c r="O36" i="7"/>
  <c r="K36" i="7"/>
  <c r="G36" i="7"/>
  <c r="D36" i="7"/>
  <c r="C36" i="7"/>
  <c r="B36" i="7"/>
  <c r="AA31" i="7"/>
  <c r="W31" i="7"/>
  <c r="S31" i="7"/>
  <c r="O31" i="7"/>
  <c r="K31" i="7"/>
  <c r="G31" i="7"/>
  <c r="D31" i="7"/>
  <c r="C31" i="7"/>
  <c r="B31" i="7"/>
  <c r="AA9" i="7"/>
  <c r="W9" i="7"/>
  <c r="S9" i="7"/>
  <c r="O9" i="7"/>
  <c r="K9" i="7"/>
  <c r="G9" i="7"/>
  <c r="D9" i="7"/>
  <c r="C9" i="7"/>
  <c r="B9" i="7"/>
  <c r="AA41" i="7"/>
  <c r="W41" i="7"/>
  <c r="S41" i="7"/>
  <c r="O41" i="7"/>
  <c r="K41" i="7"/>
  <c r="G41" i="7"/>
  <c r="D41" i="7"/>
  <c r="C41" i="7"/>
  <c r="B41" i="7"/>
  <c r="AA47" i="7"/>
  <c r="W47" i="7"/>
  <c r="S47" i="7"/>
  <c r="O47" i="7"/>
  <c r="K47" i="7"/>
  <c r="G47" i="7"/>
  <c r="D47" i="7"/>
  <c r="C47" i="7"/>
  <c r="B47" i="7"/>
  <c r="AA18" i="7"/>
  <c r="W18" i="7"/>
  <c r="S18" i="7"/>
  <c r="O18" i="7"/>
  <c r="K18" i="7"/>
  <c r="G18" i="7"/>
  <c r="D18" i="7"/>
  <c r="C18" i="7"/>
  <c r="B18" i="7"/>
  <c r="AA81" i="7"/>
  <c r="W81" i="7"/>
  <c r="S81" i="7"/>
  <c r="O81" i="7"/>
  <c r="K81" i="7"/>
  <c r="G81" i="7"/>
  <c r="D81" i="7"/>
  <c r="C81" i="7"/>
  <c r="B81" i="7"/>
  <c r="AA32" i="7"/>
  <c r="W32" i="7"/>
  <c r="S32" i="7"/>
  <c r="O32" i="7"/>
  <c r="K32" i="7"/>
  <c r="G32" i="7"/>
  <c r="D32" i="7"/>
  <c r="C32" i="7"/>
  <c r="B32" i="7"/>
  <c r="AA23" i="7"/>
  <c r="W23" i="7"/>
  <c r="S23" i="7"/>
  <c r="O23" i="7"/>
  <c r="K23" i="7"/>
  <c r="G23" i="7"/>
  <c r="D23" i="7"/>
  <c r="C23" i="7"/>
  <c r="B23" i="7"/>
  <c r="AA38" i="7"/>
  <c r="W38" i="7"/>
  <c r="S38" i="7"/>
  <c r="O38" i="7"/>
  <c r="K38" i="7"/>
  <c r="G38" i="7"/>
  <c r="D38" i="7"/>
  <c r="C38" i="7"/>
  <c r="B38" i="7"/>
  <c r="AA53" i="7"/>
  <c r="W53" i="7"/>
  <c r="S53" i="7"/>
  <c r="O53" i="7"/>
  <c r="K53" i="7"/>
  <c r="G53" i="7"/>
  <c r="D53" i="7"/>
  <c r="C53" i="7"/>
  <c r="B53" i="7"/>
  <c r="AA25" i="7"/>
  <c r="W25" i="7"/>
  <c r="S25" i="7"/>
  <c r="O25" i="7"/>
  <c r="K25" i="7"/>
  <c r="G25" i="7"/>
  <c r="D25" i="7"/>
  <c r="C25" i="7"/>
  <c r="B25" i="7"/>
  <c r="AA21" i="7"/>
  <c r="W21" i="7"/>
  <c r="S21" i="7"/>
  <c r="O21" i="7"/>
  <c r="K21" i="7"/>
  <c r="G21" i="7"/>
  <c r="D21" i="7"/>
  <c r="C21" i="7"/>
  <c r="B21" i="7"/>
  <c r="AA44" i="7"/>
  <c r="W44" i="7"/>
  <c r="S44" i="7"/>
  <c r="O44" i="7"/>
  <c r="K44" i="7"/>
  <c r="G44" i="7"/>
  <c r="D44" i="7"/>
  <c r="C44" i="7"/>
  <c r="B44" i="7"/>
  <c r="AA7" i="7"/>
  <c r="W7" i="7"/>
  <c r="S7" i="7"/>
  <c r="O7" i="7"/>
  <c r="K7" i="7"/>
  <c r="G7" i="7"/>
  <c r="D7" i="7"/>
  <c r="C7" i="7"/>
  <c r="B7" i="7"/>
  <c r="AA67" i="7"/>
  <c r="W67" i="7"/>
  <c r="S67" i="7"/>
  <c r="O67" i="7"/>
  <c r="K67" i="7"/>
  <c r="G67" i="7"/>
  <c r="D67" i="7"/>
  <c r="C67" i="7"/>
  <c r="B67" i="7"/>
  <c r="AA80" i="7"/>
  <c r="W80" i="7"/>
  <c r="S80" i="7"/>
  <c r="O80" i="7"/>
  <c r="K80" i="7"/>
  <c r="G80" i="7"/>
  <c r="D80" i="7"/>
  <c r="C80" i="7"/>
  <c r="B80" i="7"/>
  <c r="AA39" i="7"/>
  <c r="W39" i="7"/>
  <c r="S39" i="7"/>
  <c r="O39" i="7"/>
  <c r="K39" i="7"/>
  <c r="G39" i="7"/>
  <c r="D39" i="7"/>
  <c r="C39" i="7"/>
  <c r="B39" i="7"/>
  <c r="AA51" i="7"/>
  <c r="W51" i="7"/>
  <c r="S51" i="7"/>
  <c r="O51" i="7"/>
  <c r="K51" i="7"/>
  <c r="G51" i="7"/>
  <c r="D51" i="7"/>
  <c r="C51" i="7"/>
  <c r="B51" i="7"/>
  <c r="AA26" i="7"/>
  <c r="W26" i="7"/>
  <c r="S26" i="7"/>
  <c r="O26" i="7"/>
  <c r="K26" i="7"/>
  <c r="G26" i="7"/>
  <c r="D26" i="7"/>
  <c r="C26" i="7"/>
  <c r="B26" i="7"/>
  <c r="AA8" i="7"/>
  <c r="W8" i="7"/>
  <c r="S8" i="7"/>
  <c r="O8" i="7"/>
  <c r="K8" i="7"/>
  <c r="G8" i="7"/>
  <c r="D8" i="7"/>
  <c r="C8" i="7"/>
  <c r="B8" i="7"/>
  <c r="AA70" i="7"/>
  <c r="W70" i="7"/>
  <c r="S70" i="7"/>
  <c r="O70" i="7"/>
  <c r="K70" i="7"/>
  <c r="G70" i="7"/>
  <c r="D70" i="7"/>
  <c r="C70" i="7"/>
  <c r="B70" i="7"/>
  <c r="AA77" i="7"/>
  <c r="W77" i="7"/>
  <c r="S77" i="7"/>
  <c r="O77" i="7"/>
  <c r="K77" i="7"/>
  <c r="G77" i="7"/>
  <c r="D77" i="7"/>
  <c r="C77" i="7"/>
  <c r="B77" i="7"/>
  <c r="AA4" i="7"/>
  <c r="W4" i="7"/>
  <c r="S4" i="7"/>
  <c r="O4" i="7"/>
  <c r="K4" i="7"/>
  <c r="G4" i="7"/>
  <c r="D4" i="7"/>
  <c r="C4" i="7"/>
  <c r="B4" i="7"/>
  <c r="AA29" i="7"/>
  <c r="W29" i="7"/>
  <c r="S29" i="7"/>
  <c r="O29" i="7"/>
  <c r="K29" i="7"/>
  <c r="G29" i="7"/>
  <c r="D29" i="7"/>
  <c r="C29" i="7"/>
  <c r="B29" i="7"/>
  <c r="AA37" i="7"/>
  <c r="W37" i="7"/>
  <c r="S37" i="7"/>
  <c r="O37" i="7"/>
  <c r="K37" i="7"/>
  <c r="G37" i="7"/>
  <c r="D37" i="7"/>
  <c r="C37" i="7"/>
  <c r="B37" i="7"/>
  <c r="AA28" i="7"/>
  <c r="W28" i="7"/>
  <c r="S28" i="7"/>
  <c r="O28" i="7"/>
  <c r="K28" i="7"/>
  <c r="G28" i="7"/>
  <c r="D28" i="7"/>
  <c r="C28" i="7"/>
  <c r="B28" i="7"/>
  <c r="AA35" i="7"/>
  <c r="W35" i="7"/>
  <c r="S35" i="7"/>
  <c r="O35" i="7"/>
  <c r="K35" i="7"/>
  <c r="G35" i="7"/>
  <c r="D35" i="7"/>
  <c r="C35" i="7"/>
  <c r="B35" i="7"/>
  <c r="AA43" i="7"/>
  <c r="W43" i="7"/>
  <c r="S43" i="7"/>
  <c r="O43" i="7"/>
  <c r="K43" i="7"/>
  <c r="G43" i="7"/>
  <c r="D43" i="7"/>
  <c r="C43" i="7"/>
  <c r="B43" i="7"/>
  <c r="AA66" i="7"/>
  <c r="W66" i="7"/>
  <c r="S66" i="7"/>
  <c r="O66" i="7"/>
  <c r="K66" i="7"/>
  <c r="G66" i="7"/>
  <c r="D66" i="7"/>
  <c r="C66" i="7"/>
  <c r="B66" i="7"/>
  <c r="AA42" i="7"/>
  <c r="W42" i="7"/>
  <c r="S42" i="7"/>
  <c r="O42" i="7"/>
  <c r="K42" i="7"/>
  <c r="G42" i="7"/>
  <c r="D42" i="7"/>
  <c r="C42" i="7"/>
  <c r="B42" i="7"/>
  <c r="AA30" i="7"/>
  <c r="W30" i="7"/>
  <c r="S30" i="7"/>
  <c r="O30" i="7"/>
  <c r="K30" i="7"/>
  <c r="G30" i="7"/>
  <c r="D30" i="7"/>
  <c r="C30" i="7"/>
  <c r="B30" i="7"/>
  <c r="AA16" i="7"/>
  <c r="W16" i="7"/>
  <c r="S16" i="7"/>
  <c r="O16" i="7"/>
  <c r="K16" i="7"/>
  <c r="G16" i="7"/>
  <c r="D16" i="7"/>
  <c r="C16" i="7"/>
  <c r="B16" i="7"/>
  <c r="AA19" i="7"/>
  <c r="W19" i="7"/>
  <c r="S19" i="7"/>
  <c r="O19" i="7"/>
  <c r="K19" i="7"/>
  <c r="G19" i="7"/>
  <c r="D19" i="7"/>
  <c r="C19" i="7"/>
  <c r="B19" i="7"/>
  <c r="AA17" i="7"/>
  <c r="W17" i="7"/>
  <c r="S17" i="7"/>
  <c r="O17" i="7"/>
  <c r="K17" i="7"/>
  <c r="G17" i="7"/>
  <c r="D17" i="7"/>
  <c r="C17" i="7"/>
  <c r="B17" i="7"/>
  <c r="AA45" i="7"/>
  <c r="W45" i="7"/>
  <c r="S45" i="7"/>
  <c r="O45" i="7"/>
  <c r="K45" i="7"/>
  <c r="G45" i="7"/>
  <c r="D45" i="7"/>
  <c r="C45" i="7"/>
  <c r="B45" i="7"/>
  <c r="AA15" i="7"/>
  <c r="W15" i="7"/>
  <c r="S15" i="7"/>
  <c r="O15" i="7"/>
  <c r="K15" i="7"/>
  <c r="G15" i="7"/>
  <c r="D15" i="7"/>
  <c r="C15" i="7"/>
  <c r="B15" i="7"/>
  <c r="AA3" i="7"/>
  <c r="W3" i="7"/>
  <c r="S3" i="7"/>
  <c r="O3" i="7"/>
  <c r="K3" i="7"/>
  <c r="G3" i="7"/>
  <c r="D3" i="7"/>
  <c r="C3" i="7"/>
  <c r="B3" i="7"/>
  <c r="AA5" i="7"/>
  <c r="W5" i="7"/>
  <c r="S5" i="7"/>
  <c r="O5" i="7"/>
  <c r="K5" i="7"/>
  <c r="G5" i="7"/>
  <c r="D5" i="7"/>
  <c r="C5" i="7"/>
  <c r="B5" i="7"/>
  <c r="AA83" i="7"/>
  <c r="W83" i="7"/>
  <c r="S83" i="7"/>
  <c r="O83" i="7"/>
  <c r="K83" i="7"/>
  <c r="G83" i="7"/>
  <c r="D83" i="7"/>
  <c r="C83" i="7"/>
  <c r="B83" i="7"/>
  <c r="AA71" i="7"/>
  <c r="W71" i="7"/>
  <c r="S71" i="7"/>
  <c r="O71" i="7"/>
  <c r="K71" i="7"/>
  <c r="G71" i="7"/>
  <c r="D71" i="7"/>
  <c r="C71" i="7"/>
  <c r="B71" i="7"/>
  <c r="AA76" i="7"/>
  <c r="W76" i="7"/>
  <c r="S76" i="7"/>
  <c r="O76" i="7"/>
  <c r="K76" i="7"/>
  <c r="G76" i="7"/>
  <c r="D76" i="7"/>
  <c r="C76" i="7"/>
  <c r="B76" i="7"/>
  <c r="AA63" i="7"/>
  <c r="W63" i="7"/>
  <c r="S63" i="7"/>
  <c r="O63" i="7"/>
  <c r="K63" i="7"/>
  <c r="G63" i="7"/>
  <c r="D63" i="7"/>
  <c r="C63" i="7"/>
  <c r="B63" i="7"/>
  <c r="AA64" i="7"/>
  <c r="W64" i="7"/>
  <c r="S64" i="7"/>
  <c r="O64" i="7"/>
  <c r="K64" i="7"/>
  <c r="G64" i="7"/>
  <c r="D64" i="7"/>
  <c r="C64" i="7"/>
  <c r="B64" i="7"/>
  <c r="AA74" i="7"/>
  <c r="W74" i="7"/>
  <c r="S74" i="7"/>
  <c r="O74" i="7"/>
  <c r="K74" i="7"/>
  <c r="G74" i="7"/>
  <c r="D74" i="7"/>
  <c r="C74" i="7"/>
  <c r="B74" i="7"/>
  <c r="AA82" i="7"/>
  <c r="W82" i="7"/>
  <c r="S82" i="7"/>
  <c r="O82" i="7"/>
  <c r="K82" i="7"/>
  <c r="G82" i="7"/>
  <c r="D82" i="7"/>
  <c r="C82" i="7"/>
  <c r="B82" i="7"/>
  <c r="AA69" i="7"/>
  <c r="W69" i="7"/>
  <c r="S69" i="7"/>
  <c r="O69" i="7"/>
  <c r="K69" i="7"/>
  <c r="G69" i="7"/>
  <c r="D69" i="7"/>
  <c r="C69" i="7"/>
  <c r="B69" i="7"/>
  <c r="AA60" i="7"/>
  <c r="W60" i="7"/>
  <c r="S60" i="7"/>
  <c r="O60" i="7"/>
  <c r="K60" i="7"/>
  <c r="G60" i="7"/>
  <c r="D60" i="7"/>
  <c r="C60" i="7"/>
  <c r="B60" i="7"/>
  <c r="AA65" i="7"/>
  <c r="W65" i="7"/>
  <c r="S65" i="7"/>
  <c r="O65" i="7"/>
  <c r="K65" i="7"/>
  <c r="G65" i="7"/>
  <c r="D65" i="7"/>
  <c r="C65" i="7"/>
  <c r="B65" i="7"/>
  <c r="AA68" i="7"/>
  <c r="W68" i="7"/>
  <c r="S68" i="7"/>
  <c r="O68" i="7"/>
  <c r="K68" i="7"/>
  <c r="G68" i="7"/>
  <c r="D68" i="7"/>
  <c r="C68" i="7"/>
  <c r="B68" i="7"/>
  <c r="AA50" i="7"/>
  <c r="W50" i="7"/>
  <c r="S50" i="7"/>
  <c r="O50" i="7"/>
  <c r="K50" i="7"/>
  <c r="G50" i="7"/>
  <c r="D50" i="7"/>
  <c r="C50" i="7"/>
  <c r="B50" i="7"/>
  <c r="AA57" i="7"/>
  <c r="W57" i="7"/>
  <c r="S57" i="7"/>
  <c r="O57" i="7"/>
  <c r="K57" i="7"/>
  <c r="G57" i="7"/>
  <c r="D57" i="7"/>
  <c r="C57" i="7"/>
  <c r="B57" i="7"/>
  <c r="AA54" i="7"/>
  <c r="W54" i="7"/>
  <c r="S54" i="7"/>
  <c r="O54" i="7"/>
  <c r="K54" i="7"/>
  <c r="G54" i="7"/>
  <c r="D54" i="7"/>
  <c r="C54" i="7"/>
  <c r="B54" i="7"/>
  <c r="AA55" i="7"/>
  <c r="W55" i="7"/>
  <c r="S55" i="7"/>
  <c r="O55" i="7"/>
  <c r="K55" i="7"/>
  <c r="G55" i="7"/>
  <c r="D55" i="7"/>
  <c r="C55" i="7"/>
  <c r="B55" i="7"/>
  <c r="W49" i="6"/>
  <c r="S49" i="6"/>
  <c r="O49" i="6"/>
  <c r="K49" i="6"/>
  <c r="G49" i="6"/>
  <c r="D49" i="6"/>
  <c r="C49" i="6"/>
  <c r="B49" i="6"/>
  <c r="W43" i="6"/>
  <c r="S43" i="6"/>
  <c r="O43" i="6"/>
  <c r="K43" i="6"/>
  <c r="G43" i="6"/>
  <c r="D43" i="6"/>
  <c r="C43" i="6"/>
  <c r="B43" i="6"/>
  <c r="W14" i="6"/>
  <c r="S14" i="6"/>
  <c r="O14" i="6"/>
  <c r="K14" i="6"/>
  <c r="G14" i="6"/>
  <c r="D14" i="6"/>
  <c r="C14" i="6"/>
  <c r="B14" i="6"/>
  <c r="W30" i="6"/>
  <c r="S30" i="6"/>
  <c r="O30" i="6"/>
  <c r="K30" i="6"/>
  <c r="G30" i="6"/>
  <c r="D30" i="6"/>
  <c r="C30" i="6"/>
  <c r="B30" i="6"/>
  <c r="W11" i="6"/>
  <c r="S11" i="6"/>
  <c r="O11" i="6"/>
  <c r="K11" i="6"/>
  <c r="G11" i="6"/>
  <c r="D11" i="6"/>
  <c r="C11" i="6"/>
  <c r="B11" i="6"/>
  <c r="W79" i="6"/>
  <c r="S79" i="6"/>
  <c r="O79" i="6"/>
  <c r="K79" i="6"/>
  <c r="G79" i="6"/>
  <c r="D79" i="6"/>
  <c r="C79" i="6"/>
  <c r="B79" i="6"/>
  <c r="W13" i="6"/>
  <c r="S13" i="6"/>
  <c r="O13" i="6"/>
  <c r="K13" i="6"/>
  <c r="G13" i="6"/>
  <c r="D13" i="6"/>
  <c r="C13" i="6"/>
  <c r="B13" i="6"/>
  <c r="W85" i="6"/>
  <c r="S85" i="6"/>
  <c r="O85" i="6"/>
  <c r="K85" i="6"/>
  <c r="G85" i="6"/>
  <c r="D85" i="6"/>
  <c r="C85" i="6"/>
  <c r="B85" i="6"/>
  <c r="W26" i="6"/>
  <c r="S26" i="6"/>
  <c r="O26" i="6"/>
  <c r="K26" i="6"/>
  <c r="G26" i="6"/>
  <c r="D26" i="6"/>
  <c r="C26" i="6"/>
  <c r="B26" i="6"/>
  <c r="W66" i="6"/>
  <c r="S66" i="6"/>
  <c r="O66" i="6"/>
  <c r="K66" i="6"/>
  <c r="G66" i="6"/>
  <c r="D66" i="6"/>
  <c r="C66" i="6"/>
  <c r="B66" i="6"/>
  <c r="W12" i="6"/>
  <c r="S12" i="6"/>
  <c r="O12" i="6"/>
  <c r="K12" i="6"/>
  <c r="G12" i="6"/>
  <c r="D12" i="6"/>
  <c r="C12" i="6"/>
  <c r="B12" i="6"/>
  <c r="W60" i="6"/>
  <c r="S60" i="6"/>
  <c r="O60" i="6"/>
  <c r="K60" i="6"/>
  <c r="G60" i="6"/>
  <c r="D60" i="6"/>
  <c r="C60" i="6"/>
  <c r="B60" i="6"/>
  <c r="W7" i="6"/>
  <c r="S7" i="6"/>
  <c r="O7" i="6"/>
  <c r="K7" i="6"/>
  <c r="G7" i="6"/>
  <c r="D7" i="6"/>
  <c r="C7" i="6"/>
  <c r="B7" i="6"/>
  <c r="W54" i="6"/>
  <c r="S54" i="6"/>
  <c r="O54" i="6"/>
  <c r="K54" i="6"/>
  <c r="G54" i="6"/>
  <c r="D54" i="6"/>
  <c r="C54" i="6"/>
  <c r="B54" i="6"/>
  <c r="W15" i="6"/>
  <c r="S15" i="6"/>
  <c r="O15" i="6"/>
  <c r="K15" i="6"/>
  <c r="G15" i="6"/>
  <c r="D15" i="6"/>
  <c r="C15" i="6"/>
  <c r="B15" i="6"/>
  <c r="W34" i="6"/>
  <c r="S34" i="6"/>
  <c r="O34" i="6"/>
  <c r="K34" i="6"/>
  <c r="G34" i="6"/>
  <c r="D34" i="6"/>
  <c r="C34" i="6"/>
  <c r="B34" i="6"/>
  <c r="W58" i="6"/>
  <c r="S58" i="6"/>
  <c r="O58" i="6"/>
  <c r="K58" i="6"/>
  <c r="G58" i="6"/>
  <c r="D58" i="6"/>
  <c r="C58" i="6"/>
  <c r="B58" i="6"/>
  <c r="W56" i="6"/>
  <c r="S56" i="6"/>
  <c r="O56" i="6"/>
  <c r="K56" i="6"/>
  <c r="G56" i="6"/>
  <c r="D56" i="6"/>
  <c r="C56" i="6"/>
  <c r="B56" i="6"/>
  <c r="W47" i="6"/>
  <c r="S47" i="6"/>
  <c r="O47" i="6"/>
  <c r="K47" i="6"/>
  <c r="G47" i="6"/>
  <c r="D47" i="6"/>
  <c r="C47" i="6"/>
  <c r="B47" i="6"/>
  <c r="W9" i="6"/>
  <c r="S9" i="6"/>
  <c r="O9" i="6"/>
  <c r="K9" i="6"/>
  <c r="G9" i="6"/>
  <c r="D9" i="6"/>
  <c r="C9" i="6"/>
  <c r="B9" i="6"/>
  <c r="W24" i="6"/>
  <c r="S24" i="6"/>
  <c r="O24" i="6"/>
  <c r="K24" i="6"/>
  <c r="G24" i="6"/>
  <c r="D24" i="6"/>
  <c r="C24" i="6"/>
  <c r="B24" i="6"/>
  <c r="W59" i="6"/>
  <c r="S59" i="6"/>
  <c r="O59" i="6"/>
  <c r="K59" i="6"/>
  <c r="G59" i="6"/>
  <c r="D59" i="6"/>
  <c r="C59" i="6"/>
  <c r="B59" i="6"/>
  <c r="W44" i="6"/>
  <c r="S44" i="6"/>
  <c r="O44" i="6"/>
  <c r="K44" i="6"/>
  <c r="G44" i="6"/>
  <c r="D44" i="6"/>
  <c r="C44" i="6"/>
  <c r="B44" i="6"/>
  <c r="W35" i="6"/>
  <c r="S35" i="6"/>
  <c r="O35" i="6"/>
  <c r="K35" i="6"/>
  <c r="G35" i="6"/>
  <c r="D35" i="6"/>
  <c r="C35" i="6"/>
  <c r="B35" i="6"/>
  <c r="W37" i="6"/>
  <c r="S37" i="6"/>
  <c r="O37" i="6"/>
  <c r="K37" i="6"/>
  <c r="G37" i="6"/>
  <c r="D37" i="6"/>
  <c r="C37" i="6"/>
  <c r="B37" i="6"/>
  <c r="W27" i="6"/>
  <c r="S27" i="6"/>
  <c r="O27" i="6"/>
  <c r="K27" i="6"/>
  <c r="G27" i="6"/>
  <c r="D27" i="6"/>
  <c r="C27" i="6"/>
  <c r="B27" i="6"/>
  <c r="W10" i="6"/>
  <c r="S10" i="6"/>
  <c r="O10" i="6"/>
  <c r="K10" i="6"/>
  <c r="G10" i="6"/>
  <c r="D10" i="6"/>
  <c r="C10" i="6"/>
  <c r="B10" i="6"/>
  <c r="W36" i="6"/>
  <c r="S36" i="6"/>
  <c r="O36" i="6"/>
  <c r="K36" i="6"/>
  <c r="G36" i="6"/>
  <c r="D36" i="6"/>
  <c r="C36" i="6"/>
  <c r="B36" i="6"/>
  <c r="W50" i="6"/>
  <c r="S50" i="6"/>
  <c r="O50" i="6"/>
  <c r="K50" i="6"/>
  <c r="G50" i="6"/>
  <c r="D50" i="6"/>
  <c r="C50" i="6"/>
  <c r="B50" i="6"/>
  <c r="W18" i="6"/>
  <c r="S18" i="6"/>
  <c r="O18" i="6"/>
  <c r="K18" i="6"/>
  <c r="G18" i="6"/>
  <c r="D18" i="6"/>
  <c r="C18" i="6"/>
  <c r="B18" i="6"/>
  <c r="W82" i="6"/>
  <c r="S82" i="6"/>
  <c r="O82" i="6"/>
  <c r="K82" i="6"/>
  <c r="G82" i="6"/>
  <c r="D82" i="6"/>
  <c r="C82" i="6"/>
  <c r="B82" i="6"/>
  <c r="W32" i="6"/>
  <c r="S32" i="6"/>
  <c r="O32" i="6"/>
  <c r="K32" i="6"/>
  <c r="G32" i="6"/>
  <c r="D32" i="6"/>
  <c r="C32" i="6"/>
  <c r="B32" i="6"/>
  <c r="W16" i="6"/>
  <c r="S16" i="6"/>
  <c r="O16" i="6"/>
  <c r="K16" i="6"/>
  <c r="G16" i="6"/>
  <c r="D16" i="6"/>
  <c r="C16" i="6"/>
  <c r="B16" i="6"/>
  <c r="W39" i="6"/>
  <c r="S39" i="6"/>
  <c r="O39" i="6"/>
  <c r="K39" i="6"/>
  <c r="G39" i="6"/>
  <c r="D39" i="6"/>
  <c r="C39" i="6"/>
  <c r="B39" i="6"/>
  <c r="W52" i="6"/>
  <c r="S52" i="6"/>
  <c r="O52" i="6"/>
  <c r="K52" i="6"/>
  <c r="G52" i="6"/>
  <c r="D52" i="6"/>
  <c r="C52" i="6"/>
  <c r="B52" i="6"/>
  <c r="W22" i="6"/>
  <c r="S22" i="6"/>
  <c r="O22" i="6"/>
  <c r="K22" i="6"/>
  <c r="G22" i="6"/>
  <c r="D22" i="6"/>
  <c r="C22" i="6"/>
  <c r="B22" i="6"/>
  <c r="W25" i="6"/>
  <c r="S25" i="6"/>
  <c r="O25" i="6"/>
  <c r="K25" i="6"/>
  <c r="G25" i="6"/>
  <c r="D25" i="6"/>
  <c r="C25" i="6"/>
  <c r="B25" i="6"/>
  <c r="W46" i="6"/>
  <c r="S46" i="6"/>
  <c r="O46" i="6"/>
  <c r="K46" i="6"/>
  <c r="G46" i="6"/>
  <c r="D46" i="6"/>
  <c r="C46" i="6"/>
  <c r="B46" i="6"/>
  <c r="W6" i="6"/>
  <c r="S6" i="6"/>
  <c r="O6" i="6"/>
  <c r="K6" i="6"/>
  <c r="G6" i="6"/>
  <c r="D6" i="6"/>
  <c r="C6" i="6"/>
  <c r="B6" i="6"/>
  <c r="W62" i="6"/>
  <c r="S62" i="6"/>
  <c r="O62" i="6"/>
  <c r="K62" i="6"/>
  <c r="G62" i="6"/>
  <c r="D62" i="6"/>
  <c r="C62" i="6"/>
  <c r="B62" i="6"/>
  <c r="W42" i="6"/>
  <c r="S42" i="6"/>
  <c r="O42" i="6"/>
  <c r="K42" i="6"/>
  <c r="G42" i="6"/>
  <c r="D42" i="6"/>
  <c r="C42" i="6"/>
  <c r="B42" i="6"/>
  <c r="W48" i="6"/>
  <c r="S48" i="6"/>
  <c r="O48" i="6"/>
  <c r="K48" i="6"/>
  <c r="G48" i="6"/>
  <c r="D48" i="6"/>
  <c r="C48" i="6"/>
  <c r="B48" i="6"/>
  <c r="W33" i="6"/>
  <c r="S33" i="6"/>
  <c r="O33" i="6"/>
  <c r="K33" i="6"/>
  <c r="G33" i="6"/>
  <c r="D33" i="6"/>
  <c r="C33" i="6"/>
  <c r="B33" i="6"/>
  <c r="W8" i="6"/>
  <c r="S8" i="6"/>
  <c r="O8" i="6"/>
  <c r="K8" i="6"/>
  <c r="G8" i="6"/>
  <c r="D8" i="6"/>
  <c r="C8" i="6"/>
  <c r="B8" i="6"/>
  <c r="W70" i="6"/>
  <c r="S70" i="6"/>
  <c r="O70" i="6"/>
  <c r="K70" i="6"/>
  <c r="G70" i="6"/>
  <c r="D70" i="6"/>
  <c r="C70" i="6"/>
  <c r="B70" i="6"/>
  <c r="W84" i="6"/>
  <c r="S84" i="6"/>
  <c r="O84" i="6"/>
  <c r="K84" i="6"/>
  <c r="G84" i="6"/>
  <c r="D84" i="6"/>
  <c r="C84" i="6"/>
  <c r="B84" i="6"/>
  <c r="W5" i="6"/>
  <c r="S5" i="6"/>
  <c r="O5" i="6"/>
  <c r="K5" i="6"/>
  <c r="G5" i="6"/>
  <c r="D5" i="6"/>
  <c r="C5" i="6"/>
  <c r="B5" i="6"/>
  <c r="W29" i="6"/>
  <c r="S29" i="6"/>
  <c r="O29" i="6"/>
  <c r="K29" i="6"/>
  <c r="G29" i="6"/>
  <c r="D29" i="6"/>
  <c r="C29" i="6"/>
  <c r="B29" i="6"/>
  <c r="W41" i="6"/>
  <c r="S41" i="6"/>
  <c r="O41" i="6"/>
  <c r="K41" i="6"/>
  <c r="G41" i="6"/>
  <c r="D41" i="6"/>
  <c r="C41" i="6"/>
  <c r="B41" i="6"/>
  <c r="W23" i="6"/>
  <c r="S23" i="6"/>
  <c r="O23" i="6"/>
  <c r="K23" i="6"/>
  <c r="G23" i="6"/>
  <c r="D23" i="6"/>
  <c r="C23" i="6"/>
  <c r="B23" i="6"/>
  <c r="W38" i="6"/>
  <c r="S38" i="6"/>
  <c r="O38" i="6"/>
  <c r="K38" i="6"/>
  <c r="G38" i="6"/>
  <c r="D38" i="6"/>
  <c r="C38" i="6"/>
  <c r="B38" i="6"/>
  <c r="W40" i="6"/>
  <c r="S40" i="6"/>
  <c r="O40" i="6"/>
  <c r="K40" i="6"/>
  <c r="G40" i="6"/>
  <c r="D40" i="6"/>
  <c r="C40" i="6"/>
  <c r="B40" i="6"/>
  <c r="W67" i="6"/>
  <c r="S67" i="6"/>
  <c r="O67" i="6"/>
  <c r="K67" i="6"/>
  <c r="G67" i="6"/>
  <c r="D67" i="6"/>
  <c r="C67" i="6"/>
  <c r="B67" i="6"/>
  <c r="W28" i="6"/>
  <c r="S28" i="6"/>
  <c r="O28" i="6"/>
  <c r="K28" i="6"/>
  <c r="G28" i="6"/>
  <c r="D28" i="6"/>
  <c r="C28" i="6"/>
  <c r="B28" i="6"/>
  <c r="W31" i="6"/>
  <c r="S31" i="6"/>
  <c r="O31" i="6"/>
  <c r="K31" i="6"/>
  <c r="G31" i="6"/>
  <c r="D31" i="6"/>
  <c r="C31" i="6"/>
  <c r="B31" i="6"/>
  <c r="W20" i="6"/>
  <c r="S20" i="6"/>
  <c r="O20" i="6"/>
  <c r="K20" i="6"/>
  <c r="G20" i="6"/>
  <c r="D20" i="6"/>
  <c r="C20" i="6"/>
  <c r="B20" i="6"/>
  <c r="W21" i="6"/>
  <c r="S21" i="6"/>
  <c r="O21" i="6"/>
  <c r="K21" i="6"/>
  <c r="G21" i="6"/>
  <c r="D21" i="6"/>
  <c r="C21" i="6"/>
  <c r="B21" i="6"/>
  <c r="W19" i="6"/>
  <c r="S19" i="6"/>
  <c r="O19" i="6"/>
  <c r="K19" i="6"/>
  <c r="G19" i="6"/>
  <c r="D19" i="6"/>
  <c r="C19" i="6"/>
  <c r="B19" i="6"/>
  <c r="W51" i="6"/>
  <c r="S51" i="6"/>
  <c r="O51" i="6"/>
  <c r="K51" i="6"/>
  <c r="G51" i="6"/>
  <c r="D51" i="6"/>
  <c r="C51" i="6"/>
  <c r="B51" i="6"/>
  <c r="W17" i="6"/>
  <c r="S17" i="6"/>
  <c r="O17" i="6"/>
  <c r="K17" i="6"/>
  <c r="G17" i="6"/>
  <c r="D17" i="6"/>
  <c r="C17" i="6"/>
  <c r="B17" i="6"/>
  <c r="W3" i="6"/>
  <c r="S3" i="6"/>
  <c r="O3" i="6"/>
  <c r="K3" i="6"/>
  <c r="G3" i="6"/>
  <c r="D3" i="6"/>
  <c r="C3" i="6"/>
  <c r="B3" i="6"/>
  <c r="W4" i="6"/>
  <c r="S4" i="6"/>
  <c r="O4" i="6"/>
  <c r="K4" i="6"/>
  <c r="G4" i="6"/>
  <c r="D4" i="6"/>
  <c r="C4" i="6"/>
  <c r="B4" i="6"/>
  <c r="W77" i="6"/>
  <c r="S77" i="6"/>
  <c r="O77" i="6"/>
  <c r="K77" i="6"/>
  <c r="G77" i="6"/>
  <c r="D77" i="6"/>
  <c r="C77" i="6"/>
  <c r="B77" i="6"/>
  <c r="W71" i="6"/>
  <c r="S71" i="6"/>
  <c r="O71" i="6"/>
  <c r="K71" i="6"/>
  <c r="G71" i="6"/>
  <c r="D71" i="6"/>
  <c r="C71" i="6"/>
  <c r="B71" i="6"/>
  <c r="W76" i="6"/>
  <c r="S76" i="6"/>
  <c r="O76" i="6"/>
  <c r="K76" i="6"/>
  <c r="G76" i="6"/>
  <c r="D76" i="6"/>
  <c r="C76" i="6"/>
  <c r="B76" i="6"/>
  <c r="W63" i="6"/>
  <c r="S63" i="6"/>
  <c r="O63" i="6"/>
  <c r="K63" i="6"/>
  <c r="G63" i="6"/>
  <c r="D63" i="6"/>
  <c r="C63" i="6"/>
  <c r="B63" i="6"/>
  <c r="W65" i="6"/>
  <c r="S65" i="6"/>
  <c r="O65" i="6"/>
  <c r="K65" i="6"/>
  <c r="G65" i="6"/>
  <c r="D65" i="6"/>
  <c r="C65" i="6"/>
  <c r="B65" i="6"/>
  <c r="W74" i="6"/>
  <c r="S74" i="6"/>
  <c r="O74" i="6"/>
  <c r="K74" i="6"/>
  <c r="G74" i="6"/>
  <c r="D74" i="6"/>
  <c r="C74" i="6"/>
  <c r="B74" i="6"/>
  <c r="W83" i="6"/>
  <c r="S83" i="6"/>
  <c r="O83" i="6"/>
  <c r="K83" i="6"/>
  <c r="G83" i="6"/>
  <c r="D83" i="6"/>
  <c r="C83" i="6"/>
  <c r="B83" i="6"/>
  <c r="W69" i="6"/>
  <c r="S69" i="6"/>
  <c r="O69" i="6"/>
  <c r="K69" i="6"/>
  <c r="G69" i="6"/>
  <c r="D69" i="6"/>
  <c r="C69" i="6"/>
  <c r="B69" i="6"/>
  <c r="W61" i="6"/>
  <c r="S61" i="6"/>
  <c r="O61" i="6"/>
  <c r="K61" i="6"/>
  <c r="G61" i="6"/>
  <c r="D61" i="6"/>
  <c r="C61" i="6"/>
  <c r="B61" i="6"/>
  <c r="W64" i="6"/>
  <c r="S64" i="6"/>
  <c r="O64" i="6"/>
  <c r="K64" i="6"/>
  <c r="G64" i="6"/>
  <c r="D64" i="6"/>
  <c r="C64" i="6"/>
  <c r="B64" i="6"/>
  <c r="W68" i="6"/>
  <c r="S68" i="6"/>
  <c r="O68" i="6"/>
  <c r="K68" i="6"/>
  <c r="G68" i="6"/>
  <c r="D68" i="6"/>
  <c r="C68" i="6"/>
  <c r="B68" i="6"/>
  <c r="W45" i="6"/>
  <c r="S45" i="6"/>
  <c r="O45" i="6"/>
  <c r="K45" i="6"/>
  <c r="G45" i="6"/>
  <c r="D45" i="6"/>
  <c r="C45" i="6"/>
  <c r="B45" i="6"/>
  <c r="W55" i="6"/>
  <c r="S55" i="6"/>
  <c r="O55" i="6"/>
  <c r="K55" i="6"/>
  <c r="G55" i="6"/>
  <c r="D55" i="6"/>
  <c r="C55" i="6"/>
  <c r="B55" i="6"/>
  <c r="W53" i="6"/>
  <c r="S53" i="6"/>
  <c r="O53" i="6"/>
  <c r="K53" i="6"/>
  <c r="G53" i="6"/>
  <c r="D53" i="6"/>
  <c r="C53" i="6"/>
  <c r="B53" i="6"/>
  <c r="W57" i="6"/>
  <c r="S57" i="6"/>
  <c r="O57" i="6"/>
  <c r="K57" i="6"/>
  <c r="G57" i="6"/>
  <c r="D57" i="6"/>
  <c r="C57" i="6"/>
  <c r="B57" i="6"/>
  <c r="S50" i="5"/>
  <c r="O50" i="5"/>
  <c r="K50" i="5"/>
  <c r="G50" i="5"/>
  <c r="D50" i="5"/>
  <c r="C50" i="5"/>
  <c r="B50" i="5"/>
  <c r="S43" i="5"/>
  <c r="O43" i="5"/>
  <c r="K43" i="5"/>
  <c r="G43" i="5"/>
  <c r="D43" i="5"/>
  <c r="C43" i="5"/>
  <c r="B43" i="5"/>
  <c r="S15" i="5"/>
  <c r="O15" i="5"/>
  <c r="K15" i="5"/>
  <c r="G15" i="5"/>
  <c r="D15" i="5"/>
  <c r="C15" i="5"/>
  <c r="B15" i="5"/>
  <c r="S30" i="5"/>
  <c r="O30" i="5"/>
  <c r="K30" i="5"/>
  <c r="G30" i="5"/>
  <c r="D30" i="5"/>
  <c r="C30" i="5"/>
  <c r="B30" i="5"/>
  <c r="S12" i="5"/>
  <c r="O12" i="5"/>
  <c r="K12" i="5"/>
  <c r="G12" i="5"/>
  <c r="D12" i="5"/>
  <c r="C12" i="5"/>
  <c r="B12" i="5"/>
  <c r="S80" i="5"/>
  <c r="O80" i="5"/>
  <c r="K80" i="5"/>
  <c r="G80" i="5"/>
  <c r="D80" i="5"/>
  <c r="C80" i="5"/>
  <c r="B80" i="5"/>
  <c r="S13" i="5"/>
  <c r="O13" i="5"/>
  <c r="K13" i="5"/>
  <c r="G13" i="5"/>
  <c r="D13" i="5"/>
  <c r="C13" i="5"/>
  <c r="B13" i="5"/>
  <c r="S85" i="5"/>
  <c r="O85" i="5"/>
  <c r="K85" i="5"/>
  <c r="G85" i="5"/>
  <c r="D85" i="5"/>
  <c r="C85" i="5"/>
  <c r="B85" i="5"/>
  <c r="S23" i="5"/>
  <c r="O23" i="5"/>
  <c r="K23" i="5"/>
  <c r="G23" i="5"/>
  <c r="D23" i="5"/>
  <c r="C23" i="5"/>
  <c r="B23" i="5"/>
  <c r="S67" i="5"/>
  <c r="O67" i="5"/>
  <c r="K67" i="5"/>
  <c r="G67" i="5"/>
  <c r="D67" i="5"/>
  <c r="C67" i="5"/>
  <c r="B67" i="5"/>
  <c r="S11" i="5"/>
  <c r="O11" i="5"/>
  <c r="K11" i="5"/>
  <c r="G11" i="5"/>
  <c r="D11" i="5"/>
  <c r="C11" i="5"/>
  <c r="B11" i="5"/>
  <c r="S60" i="5"/>
  <c r="O60" i="5"/>
  <c r="K60" i="5"/>
  <c r="G60" i="5"/>
  <c r="D60" i="5"/>
  <c r="C60" i="5"/>
  <c r="B60" i="5"/>
  <c r="S4" i="5"/>
  <c r="O4" i="5"/>
  <c r="K4" i="5"/>
  <c r="G4" i="5"/>
  <c r="D4" i="5"/>
  <c r="C4" i="5"/>
  <c r="B4" i="5"/>
  <c r="S54" i="5"/>
  <c r="O54" i="5"/>
  <c r="K54" i="5"/>
  <c r="G54" i="5"/>
  <c r="D54" i="5"/>
  <c r="C54" i="5"/>
  <c r="B54" i="5"/>
  <c r="S16" i="5"/>
  <c r="O16" i="5"/>
  <c r="K16" i="5"/>
  <c r="G16" i="5"/>
  <c r="D16" i="5"/>
  <c r="C16" i="5"/>
  <c r="B16" i="5"/>
  <c r="S34" i="5"/>
  <c r="O34" i="5"/>
  <c r="K34" i="5"/>
  <c r="G34" i="5"/>
  <c r="D34" i="5"/>
  <c r="C34" i="5"/>
  <c r="B34" i="5"/>
  <c r="S59" i="5"/>
  <c r="O59" i="5"/>
  <c r="K59" i="5"/>
  <c r="G59" i="5"/>
  <c r="D59" i="5"/>
  <c r="C59" i="5"/>
  <c r="B59" i="5"/>
  <c r="S56" i="5"/>
  <c r="O56" i="5"/>
  <c r="K56" i="5"/>
  <c r="G56" i="5"/>
  <c r="D56" i="5"/>
  <c r="C56" i="5"/>
  <c r="B56" i="5"/>
  <c r="S47" i="5"/>
  <c r="O47" i="5"/>
  <c r="K47" i="5"/>
  <c r="G47" i="5"/>
  <c r="D47" i="5"/>
  <c r="C47" i="5"/>
  <c r="B47" i="5"/>
  <c r="S9" i="5"/>
  <c r="O9" i="5"/>
  <c r="K9" i="5"/>
  <c r="G9" i="5"/>
  <c r="D9" i="5"/>
  <c r="C9" i="5"/>
  <c r="B9" i="5"/>
  <c r="S28" i="5"/>
  <c r="O28" i="5"/>
  <c r="K28" i="5"/>
  <c r="G28" i="5"/>
  <c r="D28" i="5"/>
  <c r="C28" i="5"/>
  <c r="B28" i="5"/>
  <c r="S58" i="5"/>
  <c r="O58" i="5"/>
  <c r="K58" i="5"/>
  <c r="G58" i="5"/>
  <c r="D58" i="5"/>
  <c r="C58" i="5"/>
  <c r="B58" i="5"/>
  <c r="S45" i="5"/>
  <c r="O45" i="5"/>
  <c r="K45" i="5"/>
  <c r="G45" i="5"/>
  <c r="D45" i="5"/>
  <c r="C45" i="5"/>
  <c r="B45" i="5"/>
  <c r="S36" i="5"/>
  <c r="O36" i="5"/>
  <c r="K36" i="5"/>
  <c r="G36" i="5"/>
  <c r="D36" i="5"/>
  <c r="C36" i="5"/>
  <c r="B36" i="5"/>
  <c r="S38" i="5"/>
  <c r="O38" i="5"/>
  <c r="K38" i="5"/>
  <c r="G38" i="5"/>
  <c r="D38" i="5"/>
  <c r="C38" i="5"/>
  <c r="B38" i="5"/>
  <c r="S29" i="5"/>
  <c r="O29" i="5"/>
  <c r="K29" i="5"/>
  <c r="G29" i="5"/>
  <c r="D29" i="5"/>
  <c r="C29" i="5"/>
  <c r="B29" i="5"/>
  <c r="S10" i="5"/>
  <c r="O10" i="5"/>
  <c r="K10" i="5"/>
  <c r="G10" i="5"/>
  <c r="D10" i="5"/>
  <c r="C10" i="5"/>
  <c r="B10" i="5"/>
  <c r="S33" i="5"/>
  <c r="O33" i="5"/>
  <c r="K33" i="5"/>
  <c r="G33" i="5"/>
  <c r="D33" i="5"/>
  <c r="C33" i="5"/>
  <c r="B33" i="5"/>
  <c r="S53" i="5"/>
  <c r="O53" i="5"/>
  <c r="K53" i="5"/>
  <c r="G53" i="5"/>
  <c r="D53" i="5"/>
  <c r="C53" i="5"/>
  <c r="B53" i="5"/>
  <c r="S18" i="5"/>
  <c r="O18" i="5"/>
  <c r="K18" i="5"/>
  <c r="G18" i="5"/>
  <c r="D18" i="5"/>
  <c r="C18" i="5"/>
  <c r="B18" i="5"/>
  <c r="S82" i="5"/>
  <c r="O82" i="5"/>
  <c r="K82" i="5"/>
  <c r="G82" i="5"/>
  <c r="D82" i="5"/>
  <c r="C82" i="5"/>
  <c r="B82" i="5"/>
  <c r="S32" i="5"/>
  <c r="O32" i="5"/>
  <c r="K32" i="5"/>
  <c r="G32" i="5"/>
  <c r="D32" i="5"/>
  <c r="C32" i="5"/>
  <c r="B32" i="5"/>
  <c r="S14" i="5"/>
  <c r="O14" i="5"/>
  <c r="K14" i="5"/>
  <c r="G14" i="5"/>
  <c r="D14" i="5"/>
  <c r="C14" i="5"/>
  <c r="B14" i="5"/>
  <c r="S39" i="5"/>
  <c r="O39" i="5"/>
  <c r="K39" i="5"/>
  <c r="G39" i="5"/>
  <c r="D39" i="5"/>
  <c r="C39" i="5"/>
  <c r="B39" i="5"/>
  <c r="S48" i="5"/>
  <c r="O48" i="5"/>
  <c r="K48" i="5"/>
  <c r="G48" i="5"/>
  <c r="D48" i="5"/>
  <c r="C48" i="5"/>
  <c r="B48" i="5"/>
  <c r="S25" i="5"/>
  <c r="O25" i="5"/>
  <c r="K25" i="5"/>
  <c r="G25" i="5"/>
  <c r="D25" i="5"/>
  <c r="C25" i="5"/>
  <c r="B25" i="5"/>
  <c r="S26" i="5"/>
  <c r="O26" i="5"/>
  <c r="K26" i="5"/>
  <c r="G26" i="5"/>
  <c r="D26" i="5"/>
  <c r="C26" i="5"/>
  <c r="B26" i="5"/>
  <c r="S44" i="5"/>
  <c r="O44" i="5"/>
  <c r="K44" i="5"/>
  <c r="G44" i="5"/>
  <c r="D44" i="5"/>
  <c r="C44" i="5"/>
  <c r="B44" i="5"/>
  <c r="S5" i="5"/>
  <c r="O5" i="5"/>
  <c r="K5" i="5"/>
  <c r="G5" i="5"/>
  <c r="D5" i="5"/>
  <c r="C5" i="5"/>
  <c r="B5" i="5"/>
  <c r="S62" i="5"/>
  <c r="O62" i="5"/>
  <c r="K62" i="5"/>
  <c r="G62" i="5"/>
  <c r="D62" i="5"/>
  <c r="C62" i="5"/>
  <c r="B62" i="5"/>
  <c r="S42" i="5"/>
  <c r="O42" i="5"/>
  <c r="K42" i="5"/>
  <c r="G42" i="5"/>
  <c r="D42" i="5"/>
  <c r="C42" i="5"/>
  <c r="B42" i="5"/>
  <c r="S49" i="5"/>
  <c r="O49" i="5"/>
  <c r="K49" i="5"/>
  <c r="G49" i="5"/>
  <c r="D49" i="5"/>
  <c r="C49" i="5"/>
  <c r="B49" i="5"/>
  <c r="S35" i="5"/>
  <c r="O35" i="5"/>
  <c r="K35" i="5"/>
  <c r="G35" i="5"/>
  <c r="D35" i="5"/>
  <c r="C35" i="5"/>
  <c r="B35" i="5"/>
  <c r="S8" i="5"/>
  <c r="O8" i="5"/>
  <c r="K8" i="5"/>
  <c r="G8" i="5"/>
  <c r="D8" i="5"/>
  <c r="C8" i="5"/>
  <c r="B8" i="5"/>
  <c r="S70" i="5"/>
  <c r="O70" i="5"/>
  <c r="K70" i="5"/>
  <c r="G70" i="5"/>
  <c r="D70" i="5"/>
  <c r="C70" i="5"/>
  <c r="B70" i="5"/>
  <c r="S84" i="5"/>
  <c r="O84" i="5"/>
  <c r="K84" i="5"/>
  <c r="G84" i="5"/>
  <c r="D84" i="5"/>
  <c r="C84" i="5"/>
  <c r="B84" i="5"/>
  <c r="S6" i="5"/>
  <c r="O6" i="5"/>
  <c r="K6" i="5"/>
  <c r="G6" i="5"/>
  <c r="D6" i="5"/>
  <c r="C6" i="5"/>
  <c r="B6" i="5"/>
  <c r="S19" i="5"/>
  <c r="O19" i="5"/>
  <c r="K19" i="5"/>
  <c r="G19" i="5"/>
  <c r="D19" i="5"/>
  <c r="C19" i="5"/>
  <c r="B19" i="5"/>
  <c r="S41" i="5"/>
  <c r="O41" i="5"/>
  <c r="K41" i="5"/>
  <c r="G41" i="5"/>
  <c r="D41" i="5"/>
  <c r="C41" i="5"/>
  <c r="B41" i="5"/>
  <c r="S22" i="5"/>
  <c r="O22" i="5"/>
  <c r="K22" i="5"/>
  <c r="G22" i="5"/>
  <c r="D22" i="5"/>
  <c r="C22" i="5"/>
  <c r="B22" i="5"/>
  <c r="S37" i="5"/>
  <c r="O37" i="5"/>
  <c r="K37" i="5"/>
  <c r="G37" i="5"/>
  <c r="D37" i="5"/>
  <c r="C37" i="5"/>
  <c r="B37" i="5"/>
  <c r="S40" i="5"/>
  <c r="O40" i="5"/>
  <c r="K40" i="5"/>
  <c r="G40" i="5"/>
  <c r="D40" i="5"/>
  <c r="C40" i="5"/>
  <c r="B40" i="5"/>
  <c r="S66" i="5"/>
  <c r="O66" i="5"/>
  <c r="K66" i="5"/>
  <c r="G66" i="5"/>
  <c r="D66" i="5"/>
  <c r="C66" i="5"/>
  <c r="B66" i="5"/>
  <c r="S27" i="5"/>
  <c r="O27" i="5"/>
  <c r="K27" i="5"/>
  <c r="G27" i="5"/>
  <c r="D27" i="5"/>
  <c r="C27" i="5"/>
  <c r="B27" i="5"/>
  <c r="S31" i="5"/>
  <c r="O31" i="5"/>
  <c r="K31" i="5"/>
  <c r="G31" i="5"/>
  <c r="D31" i="5"/>
  <c r="C31" i="5"/>
  <c r="B31" i="5"/>
  <c r="S20" i="5"/>
  <c r="O20" i="5"/>
  <c r="K20" i="5"/>
  <c r="G20" i="5"/>
  <c r="D20" i="5"/>
  <c r="C20" i="5"/>
  <c r="B20" i="5"/>
  <c r="S24" i="5"/>
  <c r="O24" i="5"/>
  <c r="K24" i="5"/>
  <c r="G24" i="5"/>
  <c r="D24" i="5"/>
  <c r="C24" i="5"/>
  <c r="B24" i="5"/>
  <c r="S21" i="5"/>
  <c r="O21" i="5"/>
  <c r="K21" i="5"/>
  <c r="G21" i="5"/>
  <c r="D21" i="5"/>
  <c r="C21" i="5"/>
  <c r="B21" i="5"/>
  <c r="S52" i="5"/>
  <c r="O52" i="5"/>
  <c r="K52" i="5"/>
  <c r="G52" i="5"/>
  <c r="D52" i="5"/>
  <c r="C52" i="5"/>
  <c r="B52" i="5"/>
  <c r="S17" i="5"/>
  <c r="O17" i="5"/>
  <c r="K17" i="5"/>
  <c r="G17" i="5"/>
  <c r="D17" i="5"/>
  <c r="C17" i="5"/>
  <c r="B17" i="5"/>
  <c r="S3" i="5"/>
  <c r="O3" i="5"/>
  <c r="K3" i="5"/>
  <c r="G3" i="5"/>
  <c r="D3" i="5"/>
  <c r="C3" i="5"/>
  <c r="B3" i="5"/>
  <c r="S7" i="5"/>
  <c r="O7" i="5"/>
  <c r="K7" i="5"/>
  <c r="G7" i="5"/>
  <c r="D7" i="5"/>
  <c r="C7" i="5"/>
  <c r="B7" i="5"/>
  <c r="S78" i="5"/>
  <c r="O78" i="5"/>
  <c r="K78" i="5"/>
  <c r="G78" i="5"/>
  <c r="D78" i="5"/>
  <c r="C78" i="5"/>
  <c r="B78" i="5"/>
  <c r="S71" i="5"/>
  <c r="O71" i="5"/>
  <c r="K71" i="5"/>
  <c r="G71" i="5"/>
  <c r="D71" i="5"/>
  <c r="C71" i="5"/>
  <c r="B71" i="5"/>
  <c r="S77" i="5"/>
  <c r="O77" i="5"/>
  <c r="K77" i="5"/>
  <c r="G77" i="5"/>
  <c r="D77" i="5"/>
  <c r="C77" i="5"/>
  <c r="B77" i="5"/>
  <c r="S63" i="5"/>
  <c r="O63" i="5"/>
  <c r="K63" i="5"/>
  <c r="G63" i="5"/>
  <c r="D63" i="5"/>
  <c r="C63" i="5"/>
  <c r="B63" i="5"/>
  <c r="S65" i="5"/>
  <c r="O65" i="5"/>
  <c r="K65" i="5"/>
  <c r="G65" i="5"/>
  <c r="D65" i="5"/>
  <c r="C65" i="5"/>
  <c r="B65" i="5"/>
  <c r="S72" i="5"/>
  <c r="O72" i="5"/>
  <c r="K72" i="5"/>
  <c r="G72" i="5"/>
  <c r="D72" i="5"/>
  <c r="C72" i="5"/>
  <c r="B72" i="5"/>
  <c r="S83" i="5"/>
  <c r="O83" i="5"/>
  <c r="K83" i="5"/>
  <c r="G83" i="5"/>
  <c r="D83" i="5"/>
  <c r="C83" i="5"/>
  <c r="B83" i="5"/>
  <c r="S69" i="5"/>
  <c r="O69" i="5"/>
  <c r="K69" i="5"/>
  <c r="G69" i="5"/>
  <c r="D69" i="5"/>
  <c r="C69" i="5"/>
  <c r="B69" i="5"/>
  <c r="S61" i="5"/>
  <c r="O61" i="5"/>
  <c r="K61" i="5"/>
  <c r="G61" i="5"/>
  <c r="D61" i="5"/>
  <c r="C61" i="5"/>
  <c r="B61" i="5"/>
  <c r="S64" i="5"/>
  <c r="O64" i="5"/>
  <c r="K64" i="5"/>
  <c r="G64" i="5"/>
  <c r="D64" i="5"/>
  <c r="C64" i="5"/>
  <c r="B64" i="5"/>
  <c r="S68" i="5"/>
  <c r="O68" i="5"/>
  <c r="K68" i="5"/>
  <c r="G68" i="5"/>
  <c r="D68" i="5"/>
  <c r="C68" i="5"/>
  <c r="B68" i="5"/>
  <c r="S46" i="5"/>
  <c r="O46" i="5"/>
  <c r="K46" i="5"/>
  <c r="G46" i="5"/>
  <c r="D46" i="5"/>
  <c r="C46" i="5"/>
  <c r="B46" i="5"/>
  <c r="S55" i="5"/>
  <c r="O55" i="5"/>
  <c r="K55" i="5"/>
  <c r="G55" i="5"/>
  <c r="D55" i="5"/>
  <c r="C55" i="5"/>
  <c r="B55" i="5"/>
  <c r="S51" i="5"/>
  <c r="O51" i="5"/>
  <c r="K51" i="5"/>
  <c r="G51" i="5"/>
  <c r="D51" i="5"/>
  <c r="C51" i="5"/>
  <c r="B51" i="5"/>
  <c r="S57" i="5"/>
  <c r="O57" i="5"/>
  <c r="K57" i="5"/>
  <c r="G57" i="5"/>
  <c r="D57" i="5"/>
  <c r="C57" i="5"/>
  <c r="B57" i="5"/>
  <c r="O51" i="4"/>
  <c r="K51" i="4"/>
  <c r="G51" i="4"/>
  <c r="D51" i="4"/>
  <c r="C51" i="4"/>
  <c r="B51" i="4"/>
  <c r="O40" i="4"/>
  <c r="K40" i="4"/>
  <c r="G40" i="4"/>
  <c r="D40" i="4"/>
  <c r="C40" i="4"/>
  <c r="B40" i="4"/>
  <c r="O14" i="4"/>
  <c r="K14" i="4"/>
  <c r="G14" i="4"/>
  <c r="D14" i="4"/>
  <c r="C14" i="4"/>
  <c r="B14" i="4"/>
  <c r="O33" i="4"/>
  <c r="K33" i="4"/>
  <c r="G33" i="4"/>
  <c r="D33" i="4"/>
  <c r="C33" i="4"/>
  <c r="B33" i="4"/>
  <c r="O10" i="4"/>
  <c r="K10" i="4"/>
  <c r="G10" i="4"/>
  <c r="D10" i="4"/>
  <c r="C10" i="4"/>
  <c r="B10" i="4"/>
  <c r="O80" i="4"/>
  <c r="K80" i="4"/>
  <c r="G80" i="4"/>
  <c r="D80" i="4"/>
  <c r="C80" i="4"/>
  <c r="B80" i="4"/>
  <c r="O18" i="4"/>
  <c r="K18" i="4"/>
  <c r="G18" i="4"/>
  <c r="D18" i="4"/>
  <c r="C18" i="4"/>
  <c r="B18" i="4"/>
  <c r="O84" i="4"/>
  <c r="K84" i="4"/>
  <c r="G84" i="4"/>
  <c r="D84" i="4"/>
  <c r="C84" i="4"/>
  <c r="B84" i="4"/>
  <c r="O24" i="4"/>
  <c r="K24" i="4"/>
  <c r="G24" i="4"/>
  <c r="D24" i="4"/>
  <c r="C24" i="4"/>
  <c r="B24" i="4"/>
  <c r="O60" i="4"/>
  <c r="K60" i="4"/>
  <c r="G60" i="4"/>
  <c r="D60" i="4"/>
  <c r="C60" i="4"/>
  <c r="B60" i="4"/>
  <c r="O13" i="4"/>
  <c r="K13" i="4"/>
  <c r="G13" i="4"/>
  <c r="D13" i="4"/>
  <c r="C13" i="4"/>
  <c r="B13" i="4"/>
  <c r="O61" i="4"/>
  <c r="K61" i="4"/>
  <c r="G61" i="4"/>
  <c r="D61" i="4"/>
  <c r="C61" i="4"/>
  <c r="B61" i="4"/>
  <c r="O4" i="4"/>
  <c r="K4" i="4"/>
  <c r="G4" i="4"/>
  <c r="D4" i="4"/>
  <c r="C4" i="4"/>
  <c r="B4" i="4"/>
  <c r="O52" i="4"/>
  <c r="K52" i="4"/>
  <c r="G52" i="4"/>
  <c r="D52" i="4"/>
  <c r="C52" i="4"/>
  <c r="B52" i="4"/>
  <c r="O11" i="4"/>
  <c r="K11" i="4"/>
  <c r="G11" i="4"/>
  <c r="D11" i="4"/>
  <c r="C11" i="4"/>
  <c r="B11" i="4"/>
  <c r="O36" i="4"/>
  <c r="K36" i="4"/>
  <c r="G36" i="4"/>
  <c r="D36" i="4"/>
  <c r="C36" i="4"/>
  <c r="B36" i="4"/>
  <c r="O57" i="4"/>
  <c r="K57" i="4"/>
  <c r="G57" i="4"/>
  <c r="D57" i="4"/>
  <c r="C57" i="4"/>
  <c r="B57" i="4"/>
  <c r="O55" i="4"/>
  <c r="K55" i="4"/>
  <c r="G55" i="4"/>
  <c r="D55" i="4"/>
  <c r="C55" i="4"/>
  <c r="B55" i="4"/>
  <c r="O48" i="4"/>
  <c r="K48" i="4"/>
  <c r="G48" i="4"/>
  <c r="D48" i="4"/>
  <c r="C48" i="4"/>
  <c r="B48" i="4"/>
  <c r="O8" i="4"/>
  <c r="K8" i="4"/>
  <c r="G8" i="4"/>
  <c r="D8" i="4"/>
  <c r="C8" i="4"/>
  <c r="B8" i="4"/>
  <c r="O29" i="4"/>
  <c r="K29" i="4"/>
  <c r="G29" i="4"/>
  <c r="D29" i="4"/>
  <c r="C29" i="4"/>
  <c r="B29" i="4"/>
  <c r="O50" i="4"/>
  <c r="K50" i="4"/>
  <c r="G50" i="4"/>
  <c r="D50" i="4"/>
  <c r="C50" i="4"/>
  <c r="B50" i="4"/>
  <c r="O44" i="4"/>
  <c r="K44" i="4"/>
  <c r="G44" i="4"/>
  <c r="D44" i="4"/>
  <c r="C44" i="4"/>
  <c r="B44" i="4"/>
  <c r="O37" i="4"/>
  <c r="K37" i="4"/>
  <c r="G37" i="4"/>
  <c r="D37" i="4"/>
  <c r="C37" i="4"/>
  <c r="B37" i="4"/>
  <c r="O38" i="4"/>
  <c r="K38" i="4"/>
  <c r="G38" i="4"/>
  <c r="D38" i="4"/>
  <c r="C38" i="4"/>
  <c r="B38" i="4"/>
  <c r="O30" i="4"/>
  <c r="K30" i="4"/>
  <c r="G30" i="4"/>
  <c r="D30" i="4"/>
  <c r="C30" i="4"/>
  <c r="B30" i="4"/>
  <c r="O12" i="4"/>
  <c r="K12" i="4"/>
  <c r="G12" i="4"/>
  <c r="D12" i="4"/>
  <c r="C12" i="4"/>
  <c r="B12" i="4"/>
  <c r="O31" i="4"/>
  <c r="K31" i="4"/>
  <c r="G31" i="4"/>
  <c r="D31" i="4"/>
  <c r="C31" i="4"/>
  <c r="B31" i="4"/>
  <c r="O59" i="4"/>
  <c r="K59" i="4"/>
  <c r="G59" i="4"/>
  <c r="D59" i="4"/>
  <c r="C59" i="4"/>
  <c r="B59" i="4"/>
  <c r="O16" i="4"/>
  <c r="K16" i="4"/>
  <c r="G16" i="4"/>
  <c r="D16" i="4"/>
  <c r="C16" i="4"/>
  <c r="B16" i="4"/>
  <c r="O83" i="4"/>
  <c r="K83" i="4"/>
  <c r="G83" i="4"/>
  <c r="D83" i="4"/>
  <c r="C83" i="4"/>
  <c r="B83" i="4"/>
  <c r="O35" i="4"/>
  <c r="K35" i="4"/>
  <c r="G35" i="4"/>
  <c r="D35" i="4"/>
  <c r="C35" i="4"/>
  <c r="B35" i="4"/>
  <c r="O17" i="4"/>
  <c r="K17" i="4"/>
  <c r="G17" i="4"/>
  <c r="D17" i="4"/>
  <c r="C17" i="4"/>
  <c r="B17" i="4"/>
  <c r="O39" i="4"/>
  <c r="K39" i="4"/>
  <c r="G39" i="4"/>
  <c r="D39" i="4"/>
  <c r="C39" i="4"/>
  <c r="B39" i="4"/>
  <c r="O49" i="4"/>
  <c r="K49" i="4"/>
  <c r="G49" i="4"/>
  <c r="D49" i="4"/>
  <c r="C49" i="4"/>
  <c r="B49" i="4"/>
  <c r="O28" i="4"/>
  <c r="K28" i="4"/>
  <c r="G28" i="4"/>
  <c r="D28" i="4"/>
  <c r="C28" i="4"/>
  <c r="B28" i="4"/>
  <c r="O27" i="4"/>
  <c r="K27" i="4"/>
  <c r="G27" i="4"/>
  <c r="D27" i="4"/>
  <c r="C27" i="4"/>
  <c r="B27" i="4"/>
  <c r="O43" i="4"/>
  <c r="K43" i="4"/>
  <c r="G43" i="4"/>
  <c r="D43" i="4"/>
  <c r="C43" i="4"/>
  <c r="B43" i="4"/>
  <c r="O6" i="4"/>
  <c r="K6" i="4"/>
  <c r="G6" i="4"/>
  <c r="D6" i="4"/>
  <c r="C6" i="4"/>
  <c r="B6" i="4"/>
  <c r="O63" i="4"/>
  <c r="K63" i="4"/>
  <c r="G63" i="4"/>
  <c r="D63" i="4"/>
  <c r="C63" i="4"/>
  <c r="B63" i="4"/>
  <c r="O42" i="4"/>
  <c r="K42" i="4"/>
  <c r="G42" i="4"/>
  <c r="D42" i="4"/>
  <c r="C42" i="4"/>
  <c r="B42" i="4"/>
  <c r="O47" i="4"/>
  <c r="K47" i="4"/>
  <c r="G47" i="4"/>
  <c r="D47" i="4"/>
  <c r="C47" i="4"/>
  <c r="B47" i="4"/>
  <c r="O34" i="4"/>
  <c r="K34" i="4"/>
  <c r="G34" i="4"/>
  <c r="D34" i="4"/>
  <c r="C34" i="4"/>
  <c r="B34" i="4"/>
  <c r="O9" i="4"/>
  <c r="K9" i="4"/>
  <c r="G9" i="4"/>
  <c r="D9" i="4"/>
  <c r="C9" i="4"/>
  <c r="B9" i="4"/>
  <c r="O70" i="4"/>
  <c r="K70" i="4"/>
  <c r="G70" i="4"/>
  <c r="D70" i="4"/>
  <c r="C70" i="4"/>
  <c r="B70" i="4"/>
  <c r="O85" i="4"/>
  <c r="K85" i="4"/>
  <c r="G85" i="4"/>
  <c r="D85" i="4"/>
  <c r="C85" i="4"/>
  <c r="B85" i="4"/>
  <c r="O5" i="4"/>
  <c r="K5" i="4"/>
  <c r="G5" i="4"/>
  <c r="D5" i="4"/>
  <c r="C5" i="4"/>
  <c r="B5" i="4"/>
  <c r="O21" i="4"/>
  <c r="K21" i="4"/>
  <c r="G21" i="4"/>
  <c r="D21" i="4"/>
  <c r="C21" i="4"/>
  <c r="B21" i="4"/>
  <c r="O45" i="4"/>
  <c r="K45" i="4"/>
  <c r="G45" i="4"/>
  <c r="D45" i="4"/>
  <c r="C45" i="4"/>
  <c r="B45" i="4"/>
  <c r="O23" i="4"/>
  <c r="K23" i="4"/>
  <c r="G23" i="4"/>
  <c r="D23" i="4"/>
  <c r="C23" i="4"/>
  <c r="B23" i="4"/>
  <c r="O22" i="4"/>
  <c r="K22" i="4"/>
  <c r="G22" i="4"/>
  <c r="D22" i="4"/>
  <c r="C22" i="4"/>
  <c r="B22" i="4"/>
  <c r="O41" i="4"/>
  <c r="K41" i="4"/>
  <c r="G41" i="4"/>
  <c r="D41" i="4"/>
  <c r="C41" i="4"/>
  <c r="B41" i="4"/>
  <c r="O66" i="4"/>
  <c r="K66" i="4"/>
  <c r="G66" i="4"/>
  <c r="D66" i="4"/>
  <c r="C66" i="4"/>
  <c r="B66" i="4"/>
  <c r="O26" i="4"/>
  <c r="K26" i="4"/>
  <c r="G26" i="4"/>
  <c r="D26" i="4"/>
  <c r="C26" i="4"/>
  <c r="B26" i="4"/>
  <c r="O32" i="4"/>
  <c r="K32" i="4"/>
  <c r="G32" i="4"/>
  <c r="D32" i="4"/>
  <c r="C32" i="4"/>
  <c r="B32" i="4"/>
  <c r="O15" i="4"/>
  <c r="K15" i="4"/>
  <c r="G15" i="4"/>
  <c r="D15" i="4"/>
  <c r="C15" i="4"/>
  <c r="B15" i="4"/>
  <c r="O19" i="4"/>
  <c r="K19" i="4"/>
  <c r="G19" i="4"/>
  <c r="D19" i="4"/>
  <c r="C19" i="4"/>
  <c r="B19" i="4"/>
  <c r="O20" i="4"/>
  <c r="K20" i="4"/>
  <c r="G20" i="4"/>
  <c r="D20" i="4"/>
  <c r="C20" i="4"/>
  <c r="B20" i="4"/>
  <c r="O58" i="4"/>
  <c r="K58" i="4"/>
  <c r="G58" i="4"/>
  <c r="D58" i="4"/>
  <c r="C58" i="4"/>
  <c r="B58" i="4"/>
  <c r="O25" i="4"/>
  <c r="K25" i="4"/>
  <c r="G25" i="4"/>
  <c r="D25" i="4"/>
  <c r="C25" i="4"/>
  <c r="B25" i="4"/>
  <c r="O3" i="4"/>
  <c r="K3" i="4"/>
  <c r="G3" i="4"/>
  <c r="D3" i="4"/>
  <c r="C3" i="4"/>
  <c r="B3" i="4"/>
  <c r="O7" i="4"/>
  <c r="K7" i="4"/>
  <c r="G7" i="4"/>
  <c r="D7" i="4"/>
  <c r="C7" i="4"/>
  <c r="B7" i="4"/>
  <c r="O78" i="4"/>
  <c r="K78" i="4"/>
  <c r="G78" i="4"/>
  <c r="D78" i="4"/>
  <c r="C78" i="4"/>
  <c r="B78" i="4"/>
  <c r="O71" i="4"/>
  <c r="K71" i="4"/>
  <c r="G71" i="4"/>
  <c r="D71" i="4"/>
  <c r="C71" i="4"/>
  <c r="B71" i="4"/>
  <c r="O76" i="4"/>
  <c r="K76" i="4"/>
  <c r="G76" i="4"/>
  <c r="D76" i="4"/>
  <c r="C76" i="4"/>
  <c r="B76" i="4"/>
  <c r="O64" i="4"/>
  <c r="K64" i="4"/>
  <c r="G64" i="4"/>
  <c r="D64" i="4"/>
  <c r="C64" i="4"/>
  <c r="B64" i="4"/>
  <c r="O67" i="4"/>
  <c r="K67" i="4"/>
  <c r="G67" i="4"/>
  <c r="D67" i="4"/>
  <c r="C67" i="4"/>
  <c r="B67" i="4"/>
  <c r="O73" i="4"/>
  <c r="K73" i="4"/>
  <c r="G73" i="4"/>
  <c r="D73" i="4"/>
  <c r="C73" i="4"/>
  <c r="B73" i="4"/>
  <c r="O82" i="4"/>
  <c r="K82" i="4"/>
  <c r="G82" i="4"/>
  <c r="D82" i="4"/>
  <c r="C82" i="4"/>
  <c r="B82" i="4"/>
  <c r="O69" i="4"/>
  <c r="K69" i="4"/>
  <c r="G69" i="4"/>
  <c r="D69" i="4"/>
  <c r="C69" i="4"/>
  <c r="B69" i="4"/>
  <c r="O62" i="4"/>
  <c r="K62" i="4"/>
  <c r="G62" i="4"/>
  <c r="D62" i="4"/>
  <c r="C62" i="4"/>
  <c r="B62" i="4"/>
  <c r="O65" i="4"/>
  <c r="K65" i="4"/>
  <c r="G65" i="4"/>
  <c r="D65" i="4"/>
  <c r="C65" i="4"/>
  <c r="B65" i="4"/>
  <c r="O68" i="4"/>
  <c r="K68" i="4"/>
  <c r="G68" i="4"/>
  <c r="D68" i="4"/>
  <c r="C68" i="4"/>
  <c r="B68" i="4"/>
  <c r="O46" i="4"/>
  <c r="K46" i="4"/>
  <c r="G46" i="4"/>
  <c r="D46" i="4"/>
  <c r="C46" i="4"/>
  <c r="B46" i="4"/>
  <c r="O54" i="4"/>
  <c r="K54" i="4"/>
  <c r="G54" i="4"/>
  <c r="D54" i="4"/>
  <c r="C54" i="4"/>
  <c r="B54" i="4"/>
  <c r="O53" i="4"/>
  <c r="K53" i="4"/>
  <c r="G53" i="4"/>
  <c r="D53" i="4"/>
  <c r="C53" i="4"/>
  <c r="B53" i="4"/>
  <c r="O56" i="4"/>
  <c r="K56" i="4"/>
  <c r="G56" i="4"/>
  <c r="D56" i="4"/>
  <c r="C56" i="4"/>
  <c r="B56" i="4"/>
  <c r="K46" i="3"/>
  <c r="G46" i="3"/>
  <c r="D46" i="3"/>
  <c r="C46" i="3"/>
  <c r="B46" i="3"/>
  <c r="K42" i="3"/>
  <c r="G42" i="3"/>
  <c r="D42" i="3"/>
  <c r="C42" i="3"/>
  <c r="B42" i="3"/>
  <c r="K16" i="3"/>
  <c r="G16" i="3"/>
  <c r="D16" i="3"/>
  <c r="C16" i="3"/>
  <c r="B16" i="3"/>
  <c r="K33" i="3"/>
  <c r="G33" i="3"/>
  <c r="D33" i="3"/>
  <c r="C33" i="3"/>
  <c r="B33" i="3"/>
  <c r="K11" i="3"/>
  <c r="G11" i="3"/>
  <c r="D11" i="3"/>
  <c r="C11" i="3"/>
  <c r="B11" i="3"/>
  <c r="K78" i="3"/>
  <c r="G78" i="3"/>
  <c r="D78" i="3"/>
  <c r="C78" i="3"/>
  <c r="B78" i="3"/>
  <c r="K21" i="3"/>
  <c r="G21" i="3"/>
  <c r="D21" i="3"/>
  <c r="C21" i="3"/>
  <c r="B21" i="3"/>
  <c r="K20" i="3"/>
  <c r="G20" i="3"/>
  <c r="D20" i="3"/>
  <c r="C20" i="3"/>
  <c r="B20" i="3"/>
  <c r="K58" i="3"/>
  <c r="G58" i="3"/>
  <c r="D58" i="3"/>
  <c r="C58" i="3"/>
  <c r="B58" i="3"/>
  <c r="K13" i="3"/>
  <c r="G13" i="3"/>
  <c r="D13" i="3"/>
  <c r="C13" i="3"/>
  <c r="B13" i="3"/>
  <c r="K59" i="3"/>
  <c r="G59" i="3"/>
  <c r="D59" i="3"/>
  <c r="C59" i="3"/>
  <c r="B59" i="3"/>
  <c r="K6" i="3"/>
  <c r="G6" i="3"/>
  <c r="D6" i="3"/>
  <c r="C6" i="3"/>
  <c r="B6" i="3"/>
  <c r="K51" i="3"/>
  <c r="G51" i="3"/>
  <c r="D51" i="3"/>
  <c r="C51" i="3"/>
  <c r="B51" i="3"/>
  <c r="K17" i="3"/>
  <c r="G17" i="3"/>
  <c r="D17" i="3"/>
  <c r="C17" i="3"/>
  <c r="B17" i="3"/>
  <c r="K31" i="3"/>
  <c r="G31" i="3"/>
  <c r="D31" i="3"/>
  <c r="C31" i="3"/>
  <c r="B31" i="3"/>
  <c r="K60" i="3"/>
  <c r="G60" i="3"/>
  <c r="D60" i="3"/>
  <c r="C60" i="3"/>
  <c r="B60" i="3"/>
  <c r="K56" i="3"/>
  <c r="G56" i="3"/>
  <c r="D56" i="3"/>
  <c r="C56" i="3"/>
  <c r="B56" i="3"/>
  <c r="K50" i="3"/>
  <c r="G50" i="3"/>
  <c r="D50" i="3"/>
  <c r="C50" i="3"/>
  <c r="B50" i="3"/>
  <c r="K9" i="3"/>
  <c r="G9" i="3"/>
  <c r="D9" i="3"/>
  <c r="C9" i="3"/>
  <c r="B9" i="3"/>
  <c r="K34" i="3"/>
  <c r="G34" i="3"/>
  <c r="D34" i="3"/>
  <c r="C34" i="3"/>
  <c r="B34" i="3"/>
  <c r="K53" i="3"/>
  <c r="G53" i="3"/>
  <c r="D53" i="3"/>
  <c r="C53" i="3"/>
  <c r="B53" i="3"/>
  <c r="K45" i="3"/>
  <c r="G45" i="3"/>
  <c r="D45" i="3"/>
  <c r="C45" i="3"/>
  <c r="B45" i="3"/>
  <c r="K43" i="3"/>
  <c r="G43" i="3"/>
  <c r="D43" i="3"/>
  <c r="C43" i="3"/>
  <c r="B43" i="3"/>
  <c r="K39" i="3"/>
  <c r="G39" i="3"/>
  <c r="D39" i="3"/>
  <c r="C39" i="3"/>
  <c r="B39" i="3"/>
  <c r="K30" i="3"/>
  <c r="G30" i="3"/>
  <c r="D30" i="3"/>
  <c r="C30" i="3"/>
  <c r="B30" i="3"/>
  <c r="K10" i="3"/>
  <c r="G10" i="3"/>
  <c r="D10" i="3"/>
  <c r="C10" i="3"/>
  <c r="B10" i="3"/>
  <c r="K36" i="3"/>
  <c r="G36" i="3"/>
  <c r="D36" i="3"/>
  <c r="C36" i="3"/>
  <c r="B36" i="3"/>
  <c r="K62" i="3"/>
  <c r="G62" i="3"/>
  <c r="D62" i="3"/>
  <c r="C62" i="3"/>
  <c r="B62" i="3"/>
  <c r="K22" i="3"/>
  <c r="G22" i="3"/>
  <c r="D22" i="3"/>
  <c r="C22" i="3"/>
  <c r="B22" i="3"/>
  <c r="K84" i="3"/>
  <c r="G84" i="3"/>
  <c r="D84" i="3"/>
  <c r="C84" i="3"/>
  <c r="B84" i="3"/>
  <c r="K38" i="3"/>
  <c r="G38" i="3"/>
  <c r="D38" i="3"/>
  <c r="C38" i="3"/>
  <c r="B38" i="3"/>
  <c r="K18" i="3"/>
  <c r="G18" i="3"/>
  <c r="D18" i="3"/>
  <c r="C18" i="3"/>
  <c r="B18" i="3"/>
  <c r="K41" i="3"/>
  <c r="G41" i="3"/>
  <c r="D41" i="3"/>
  <c r="C41" i="3"/>
  <c r="B41" i="3"/>
  <c r="K52" i="3"/>
  <c r="G52" i="3"/>
  <c r="D52" i="3"/>
  <c r="C52" i="3"/>
  <c r="B52" i="3"/>
  <c r="K12" i="3"/>
  <c r="G12" i="3"/>
  <c r="D12" i="3"/>
  <c r="C12" i="3"/>
  <c r="B12" i="3"/>
  <c r="K32" i="3"/>
  <c r="G32" i="3"/>
  <c r="D32" i="3"/>
  <c r="C32" i="3"/>
  <c r="B32" i="3"/>
  <c r="K44" i="3"/>
  <c r="G44" i="3"/>
  <c r="D44" i="3"/>
  <c r="C44" i="3"/>
  <c r="B44" i="3"/>
  <c r="K7" i="3"/>
  <c r="G7" i="3"/>
  <c r="D7" i="3"/>
  <c r="C7" i="3"/>
  <c r="K63" i="3"/>
  <c r="G63" i="3"/>
  <c r="D63" i="3"/>
  <c r="C63" i="3"/>
  <c r="B63" i="3"/>
  <c r="K40" i="3"/>
  <c r="G40" i="3"/>
  <c r="D40" i="3"/>
  <c r="C40" i="3"/>
  <c r="B40" i="3"/>
  <c r="K48" i="3"/>
  <c r="G48" i="3"/>
  <c r="D48" i="3"/>
  <c r="C48" i="3"/>
  <c r="B48" i="3"/>
  <c r="K28" i="3"/>
  <c r="G28" i="3"/>
  <c r="D28" i="3"/>
  <c r="C28" i="3"/>
  <c r="B28" i="3"/>
  <c r="K4" i="3"/>
  <c r="G4" i="3"/>
  <c r="D4" i="3"/>
  <c r="C4" i="3"/>
  <c r="B4" i="3"/>
  <c r="K71" i="3"/>
  <c r="G71" i="3"/>
  <c r="D71" i="3"/>
  <c r="C71" i="3"/>
  <c r="B71" i="3"/>
  <c r="K5" i="3"/>
  <c r="G5" i="3"/>
  <c r="D5" i="3"/>
  <c r="C5" i="3"/>
  <c r="B5" i="3"/>
  <c r="K29" i="3"/>
  <c r="G29" i="3"/>
  <c r="D29" i="3"/>
  <c r="C29" i="3"/>
  <c r="B29" i="3"/>
  <c r="K47" i="3"/>
  <c r="G47" i="3"/>
  <c r="D47" i="3"/>
  <c r="C47" i="3"/>
  <c r="B47" i="3"/>
  <c r="K25" i="3"/>
  <c r="G25" i="3"/>
  <c r="D25" i="3"/>
  <c r="C25" i="3"/>
  <c r="B25" i="3"/>
  <c r="K27" i="3"/>
  <c r="G27" i="3"/>
  <c r="D27" i="3"/>
  <c r="C27" i="3"/>
  <c r="B27" i="3"/>
  <c r="K35" i="3"/>
  <c r="G35" i="3"/>
  <c r="D35" i="3"/>
  <c r="C35" i="3"/>
  <c r="B35" i="3"/>
  <c r="K65" i="3"/>
  <c r="G65" i="3"/>
  <c r="D65" i="3"/>
  <c r="C65" i="3"/>
  <c r="B65" i="3"/>
  <c r="K26" i="3"/>
  <c r="G26" i="3"/>
  <c r="D26" i="3"/>
  <c r="C26" i="3"/>
  <c r="B26" i="3"/>
  <c r="K37" i="3"/>
  <c r="G37" i="3"/>
  <c r="D37" i="3"/>
  <c r="C37" i="3"/>
  <c r="B37" i="3"/>
  <c r="K15" i="3"/>
  <c r="G15" i="3"/>
  <c r="D15" i="3"/>
  <c r="C15" i="3"/>
  <c r="B15" i="3"/>
  <c r="K19" i="3"/>
  <c r="G19" i="3"/>
  <c r="D19" i="3"/>
  <c r="C19" i="3"/>
  <c r="B19" i="3"/>
  <c r="K23" i="3"/>
  <c r="G23" i="3"/>
  <c r="D23" i="3"/>
  <c r="C23" i="3"/>
  <c r="B23" i="3"/>
  <c r="K24" i="3"/>
  <c r="G24" i="3"/>
  <c r="D24" i="3"/>
  <c r="C24" i="3"/>
  <c r="B24" i="3"/>
  <c r="K14" i="3"/>
  <c r="G14" i="3"/>
  <c r="D14" i="3"/>
  <c r="C14" i="3"/>
  <c r="B14" i="3"/>
  <c r="K3" i="3"/>
  <c r="G3" i="3"/>
  <c r="D3" i="3"/>
  <c r="C3" i="3"/>
  <c r="B3" i="3"/>
  <c r="K8" i="3"/>
  <c r="G8" i="3"/>
  <c r="D8" i="3"/>
  <c r="C8" i="3"/>
  <c r="B8" i="3"/>
  <c r="K70" i="3"/>
  <c r="G70" i="3"/>
  <c r="D70" i="3"/>
  <c r="C70" i="3"/>
  <c r="B70" i="3"/>
  <c r="K81" i="3"/>
  <c r="G81" i="3"/>
  <c r="D81" i="3"/>
  <c r="C81" i="3"/>
  <c r="B81" i="3"/>
  <c r="K64" i="3"/>
  <c r="G64" i="3"/>
  <c r="D64" i="3"/>
  <c r="C64" i="3"/>
  <c r="B64" i="3"/>
  <c r="K67" i="3"/>
  <c r="G67" i="3"/>
  <c r="D67" i="3"/>
  <c r="C67" i="3"/>
  <c r="B67" i="3"/>
  <c r="K72" i="3"/>
  <c r="G72" i="3"/>
  <c r="D72" i="3"/>
  <c r="C72" i="3"/>
  <c r="B72" i="3"/>
  <c r="K69" i="3"/>
  <c r="G69" i="3"/>
  <c r="D69" i="3"/>
  <c r="C69" i="3"/>
  <c r="B69" i="3"/>
  <c r="K61" i="3"/>
  <c r="G61" i="3"/>
  <c r="D61" i="3"/>
  <c r="C61" i="3"/>
  <c r="B61" i="3"/>
  <c r="K66" i="3"/>
  <c r="G66" i="3"/>
  <c r="D66" i="3"/>
  <c r="C66" i="3"/>
  <c r="B66" i="3"/>
  <c r="K68" i="3"/>
  <c r="G68" i="3"/>
  <c r="D68" i="3"/>
  <c r="C68" i="3"/>
  <c r="B68" i="3"/>
  <c r="K49" i="3"/>
  <c r="G49" i="3"/>
  <c r="D49" i="3"/>
  <c r="C49" i="3"/>
  <c r="B49" i="3"/>
  <c r="K55" i="3"/>
  <c r="G55" i="3"/>
  <c r="D55" i="3"/>
  <c r="C55" i="3"/>
  <c r="B55" i="3"/>
  <c r="K54" i="3"/>
  <c r="G54" i="3"/>
  <c r="D54" i="3"/>
  <c r="C54" i="3"/>
  <c r="B54" i="3"/>
  <c r="K57" i="3"/>
  <c r="G57" i="3"/>
  <c r="D57" i="3"/>
  <c r="C57" i="3"/>
  <c r="B57" i="3"/>
  <c r="D56" i="2"/>
  <c r="C56" i="2"/>
  <c r="B56" i="2"/>
  <c r="D38" i="2"/>
  <c r="C38" i="2"/>
  <c r="B38" i="2"/>
  <c r="D13" i="2"/>
  <c r="C13" i="2"/>
  <c r="B13" i="2"/>
  <c r="D50" i="2"/>
  <c r="C50" i="2"/>
  <c r="B50" i="2"/>
  <c r="D19" i="2"/>
  <c r="C19" i="2"/>
  <c r="B19" i="2"/>
  <c r="G74" i="2"/>
  <c r="D74" i="2"/>
  <c r="C74" i="2"/>
  <c r="B74" i="2"/>
  <c r="D16" i="2"/>
  <c r="C16" i="2"/>
  <c r="B16" i="2"/>
  <c r="D11" i="2"/>
  <c r="C11" i="2"/>
  <c r="B11" i="2"/>
  <c r="D57" i="2"/>
  <c r="C57" i="2"/>
  <c r="B57" i="2"/>
  <c r="D17" i="2"/>
  <c r="C17" i="2"/>
  <c r="B17" i="2"/>
  <c r="D64" i="2"/>
  <c r="C64" i="2"/>
  <c r="B64" i="2"/>
  <c r="D21" i="2"/>
  <c r="C21" i="2"/>
  <c r="B21" i="2"/>
  <c r="G49" i="2"/>
  <c r="D49" i="2"/>
  <c r="C49" i="2"/>
  <c r="B49" i="2"/>
  <c r="D5" i="2"/>
  <c r="C5" i="2"/>
  <c r="B5" i="2"/>
  <c r="D34" i="2"/>
  <c r="C34" i="2"/>
  <c r="B34" i="2"/>
  <c r="D63" i="2"/>
  <c r="C63" i="2"/>
  <c r="B63" i="2"/>
  <c r="D59" i="2"/>
  <c r="C59" i="2"/>
  <c r="B59" i="2"/>
  <c r="D58" i="2"/>
  <c r="C58" i="2"/>
  <c r="B58" i="2"/>
  <c r="D9" i="2"/>
  <c r="C9" i="2"/>
  <c r="B9" i="2"/>
  <c r="D24" i="2"/>
  <c r="C24" i="2"/>
  <c r="B24" i="2"/>
  <c r="G45" i="2"/>
  <c r="D45" i="2"/>
  <c r="C45" i="2"/>
  <c r="B45" i="2"/>
  <c r="D54" i="2"/>
  <c r="C54" i="2"/>
  <c r="B54" i="2"/>
  <c r="D30" i="2"/>
  <c r="C30" i="2"/>
  <c r="B30" i="2"/>
  <c r="D43" i="2"/>
  <c r="C43" i="2"/>
  <c r="B43" i="2"/>
  <c r="D32" i="2"/>
  <c r="C32" i="2"/>
  <c r="B32" i="2"/>
  <c r="D20" i="2"/>
  <c r="C20" i="2"/>
  <c r="B20" i="2"/>
  <c r="D44" i="2"/>
  <c r="C44" i="2"/>
  <c r="B44" i="2"/>
  <c r="D23" i="2"/>
  <c r="C23" i="2"/>
  <c r="B23" i="2"/>
  <c r="G22" i="2"/>
  <c r="D22" i="2"/>
  <c r="C22" i="2"/>
  <c r="B22" i="2"/>
  <c r="D82" i="2"/>
  <c r="C82" i="2"/>
  <c r="B82" i="2"/>
  <c r="D33" i="2"/>
  <c r="C33" i="2"/>
  <c r="B33" i="2"/>
  <c r="D12" i="2"/>
  <c r="C12" i="2"/>
  <c r="B12" i="2"/>
  <c r="D42" i="2"/>
  <c r="C42" i="2"/>
  <c r="B42" i="2"/>
  <c r="D52" i="2"/>
  <c r="C52" i="2"/>
  <c r="B52" i="2"/>
  <c r="D15" i="2"/>
  <c r="C15" i="2"/>
  <c r="B15" i="2"/>
  <c r="D37" i="2"/>
  <c r="C37" i="2"/>
  <c r="B37" i="2"/>
  <c r="G41" i="2"/>
  <c r="D41" i="2"/>
  <c r="C41" i="2"/>
  <c r="B41" i="2"/>
  <c r="D8" i="2"/>
  <c r="C8" i="2"/>
  <c r="B8" i="2"/>
  <c r="D68" i="2"/>
  <c r="C68" i="2"/>
  <c r="B68" i="2"/>
  <c r="D35" i="2"/>
  <c r="C35" i="2"/>
  <c r="B35" i="2"/>
  <c r="D48" i="2"/>
  <c r="C48" i="2"/>
  <c r="B48" i="2"/>
  <c r="D28" i="2"/>
  <c r="C28" i="2"/>
  <c r="B28" i="2"/>
  <c r="D6" i="2"/>
  <c r="C6" i="2"/>
  <c r="B6" i="2"/>
  <c r="G55" i="2"/>
  <c r="D55" i="2"/>
  <c r="C55" i="2"/>
  <c r="B55" i="2"/>
  <c r="D3" i="2"/>
  <c r="C3" i="2"/>
  <c r="B3" i="2"/>
  <c r="D36" i="2"/>
  <c r="C36" i="2"/>
  <c r="B36" i="2"/>
  <c r="D51" i="2"/>
  <c r="C51" i="2"/>
  <c r="B51" i="2"/>
  <c r="D27" i="2"/>
  <c r="C27" i="2"/>
  <c r="B27" i="2"/>
  <c r="D40" i="2"/>
  <c r="C40" i="2"/>
  <c r="B40" i="2"/>
  <c r="D29" i="2"/>
  <c r="C29" i="2"/>
  <c r="B29" i="2"/>
  <c r="D62" i="2"/>
  <c r="C62" i="2"/>
  <c r="B62" i="2"/>
  <c r="D18" i="2"/>
  <c r="C18" i="2"/>
  <c r="B18" i="2"/>
  <c r="D31" i="2"/>
  <c r="C31" i="2"/>
  <c r="B31" i="2"/>
  <c r="D14" i="2"/>
  <c r="C14" i="2"/>
  <c r="B14" i="2"/>
  <c r="D26" i="2"/>
  <c r="C26" i="2"/>
  <c r="B26" i="2"/>
  <c r="D39" i="2"/>
  <c r="C39" i="2"/>
  <c r="B39" i="2"/>
  <c r="D25" i="2"/>
  <c r="C25" i="2"/>
  <c r="B25" i="2"/>
  <c r="D7" i="2"/>
  <c r="C7" i="2"/>
  <c r="B7" i="2"/>
  <c r="D4" i="2"/>
  <c r="C4" i="2"/>
  <c r="B4" i="2"/>
  <c r="D10" i="2"/>
  <c r="C10" i="2"/>
  <c r="B10" i="2"/>
  <c r="D71" i="2"/>
  <c r="C71" i="2"/>
  <c r="B71" i="2"/>
  <c r="D77" i="2"/>
  <c r="C77" i="2"/>
  <c r="B77" i="2"/>
  <c r="G65" i="2"/>
  <c r="D65" i="2"/>
  <c r="C65" i="2"/>
  <c r="B65" i="2"/>
  <c r="D67" i="2"/>
  <c r="C67" i="2"/>
  <c r="B67" i="2"/>
  <c r="D76" i="2"/>
  <c r="C76" i="2"/>
  <c r="B76" i="2"/>
  <c r="D70" i="2"/>
  <c r="C70" i="2"/>
  <c r="B70" i="2"/>
  <c r="D61" i="2"/>
  <c r="C61" i="2"/>
  <c r="B61" i="2"/>
  <c r="D66" i="2"/>
  <c r="C66" i="2"/>
  <c r="B66" i="2"/>
  <c r="D69" i="2"/>
  <c r="C69" i="2"/>
  <c r="B69" i="2"/>
  <c r="G53" i="2"/>
  <c r="D53" i="2"/>
  <c r="C53" i="2"/>
  <c r="B53" i="2"/>
  <c r="D60" i="2"/>
  <c r="C60" i="2"/>
  <c r="B60" i="2"/>
  <c r="D46" i="2"/>
  <c r="C46" i="2"/>
  <c r="B46" i="2"/>
  <c r="D47" i="2"/>
  <c r="C47" i="2"/>
  <c r="B47" i="2"/>
  <c r="C4" i="9"/>
  <c r="C5" i="9"/>
  <c r="C6" i="9"/>
  <c r="C7" i="9"/>
  <c r="C8" i="9"/>
  <c r="C9" i="9"/>
  <c r="C10" i="9"/>
  <c r="C12" i="9"/>
  <c r="C13" i="9"/>
  <c r="C14" i="9"/>
  <c r="C15" i="9"/>
  <c r="C16" i="9"/>
  <c r="C18" i="9"/>
  <c r="C19" i="9"/>
  <c r="C20" i="9"/>
  <c r="C21" i="9"/>
  <c r="C23" i="9"/>
  <c r="C24" i="9"/>
  <c r="C25" i="9"/>
  <c r="C26" i="9"/>
  <c r="C27" i="9"/>
  <c r="C28" i="9"/>
  <c r="C31" i="9"/>
  <c r="C32" i="9"/>
  <c r="C33" i="9"/>
  <c r="C34" i="9"/>
  <c r="C35" i="9"/>
  <c r="C36" i="9"/>
  <c r="C38" i="9"/>
  <c r="C39" i="9"/>
  <c r="C40" i="9"/>
  <c r="C41" i="9"/>
  <c r="C42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7" i="9"/>
  <c r="C78" i="9"/>
  <c r="C79" i="9"/>
  <c r="C80" i="9"/>
  <c r="C83" i="9"/>
  <c r="C84" i="9"/>
  <c r="C85" i="9"/>
  <c r="C3" i="9"/>
  <c r="G85" i="9"/>
  <c r="K85" i="9"/>
  <c r="O85" i="9"/>
  <c r="S85" i="9"/>
  <c r="W85" i="9"/>
  <c r="AA85" i="9"/>
  <c r="AE85" i="9"/>
  <c r="D4" i="9"/>
  <c r="D5" i="9"/>
  <c r="D6" i="9"/>
  <c r="D7" i="9"/>
  <c r="D8" i="9"/>
  <c r="D9" i="9"/>
  <c r="D10" i="9"/>
  <c r="D12" i="9"/>
  <c r="D13" i="9"/>
  <c r="D14" i="9"/>
  <c r="D15" i="9"/>
  <c r="D16" i="9"/>
  <c r="D18" i="9"/>
  <c r="D19" i="9"/>
  <c r="D20" i="9"/>
  <c r="D21" i="9"/>
  <c r="D23" i="9"/>
  <c r="D24" i="9"/>
  <c r="D25" i="9"/>
  <c r="D26" i="9"/>
  <c r="D27" i="9"/>
  <c r="D28" i="9"/>
  <c r="D31" i="9"/>
  <c r="D32" i="9"/>
  <c r="D33" i="9"/>
  <c r="D34" i="9"/>
  <c r="D35" i="9"/>
  <c r="D36" i="9"/>
  <c r="D38" i="9"/>
  <c r="D39" i="9"/>
  <c r="D40" i="9"/>
  <c r="D41" i="9"/>
  <c r="D42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7" i="9"/>
  <c r="D78" i="9"/>
  <c r="D79" i="9"/>
  <c r="D80" i="9"/>
  <c r="D83" i="9"/>
  <c r="D84" i="9"/>
  <c r="D85" i="9"/>
  <c r="D3" i="9"/>
  <c r="B4" i="9"/>
  <c r="B5" i="9"/>
  <c r="B6" i="9"/>
  <c r="B7" i="9"/>
  <c r="B8" i="9"/>
  <c r="B9" i="9"/>
  <c r="B10" i="9"/>
  <c r="B12" i="9"/>
  <c r="B13" i="9"/>
  <c r="B14" i="9"/>
  <c r="B15" i="9"/>
  <c r="B16" i="9"/>
  <c r="B18" i="9"/>
  <c r="B19" i="9"/>
  <c r="B20" i="9"/>
  <c r="B21" i="9"/>
  <c r="B23" i="9"/>
  <c r="B24" i="9"/>
  <c r="B25" i="9"/>
  <c r="B26" i="9"/>
  <c r="B27" i="9"/>
  <c r="B28" i="9"/>
  <c r="B31" i="9"/>
  <c r="B32" i="9"/>
  <c r="B33" i="9"/>
  <c r="B34" i="9"/>
  <c r="B35" i="9"/>
  <c r="B36" i="9"/>
  <c r="B38" i="9"/>
  <c r="B39" i="9"/>
  <c r="B40" i="9"/>
  <c r="B41" i="9"/>
  <c r="B42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7" i="9"/>
  <c r="B78" i="9"/>
  <c r="B79" i="9"/>
  <c r="B80" i="9"/>
  <c r="B83" i="9"/>
  <c r="B84" i="9"/>
  <c r="B85" i="9"/>
  <c r="B3" i="9"/>
  <c r="AE84" i="9"/>
  <c r="AA84" i="9"/>
  <c r="W84" i="9"/>
  <c r="S84" i="9"/>
  <c r="O84" i="9"/>
  <c r="K84" i="9"/>
  <c r="G84" i="9"/>
  <c r="AE83" i="9"/>
  <c r="AA83" i="9"/>
  <c r="W83" i="9"/>
  <c r="S83" i="9"/>
  <c r="O83" i="9"/>
  <c r="K83" i="9"/>
  <c r="G83" i="9"/>
  <c r="AE80" i="9"/>
  <c r="AA80" i="9"/>
  <c r="W80" i="9"/>
  <c r="S80" i="9"/>
  <c r="O80" i="9"/>
  <c r="K80" i="9"/>
  <c r="G80" i="9"/>
  <c r="AE79" i="9"/>
  <c r="AA79" i="9"/>
  <c r="W79" i="9"/>
  <c r="S79" i="9"/>
  <c r="O79" i="9"/>
  <c r="K79" i="9"/>
  <c r="G79" i="9"/>
  <c r="AE78" i="9"/>
  <c r="AA78" i="9"/>
  <c r="W78" i="9"/>
  <c r="S78" i="9"/>
  <c r="O78" i="9"/>
  <c r="K78" i="9"/>
  <c r="G78" i="9"/>
  <c r="AE77" i="9"/>
  <c r="AA77" i="9"/>
  <c r="W77" i="9"/>
  <c r="S77" i="9"/>
  <c r="O77" i="9"/>
  <c r="K77" i="9"/>
  <c r="G77" i="9"/>
  <c r="AE75" i="9"/>
  <c r="AA75" i="9"/>
  <c r="W75" i="9"/>
  <c r="S75" i="9"/>
  <c r="O75" i="9"/>
  <c r="K75" i="9"/>
  <c r="G75" i="9"/>
  <c r="AE74" i="9"/>
  <c r="AA74" i="9"/>
  <c r="W74" i="9"/>
  <c r="S74" i="9"/>
  <c r="O74" i="9"/>
  <c r="K74" i="9"/>
  <c r="G74" i="9"/>
  <c r="AE73" i="9"/>
  <c r="AA73" i="9"/>
  <c r="W73" i="9"/>
  <c r="S73" i="9"/>
  <c r="O73" i="9"/>
  <c r="K73" i="9"/>
  <c r="G73" i="9"/>
  <c r="AE72" i="9"/>
  <c r="AA72" i="9"/>
  <c r="W72" i="9"/>
  <c r="S72" i="9"/>
  <c r="O72" i="9"/>
  <c r="K72" i="9"/>
  <c r="G72" i="9"/>
  <c r="AE71" i="9"/>
  <c r="AA71" i="9"/>
  <c r="W71" i="9"/>
  <c r="S71" i="9"/>
  <c r="O71" i="9"/>
  <c r="K71" i="9"/>
  <c r="G71" i="9"/>
  <c r="AE70" i="9"/>
  <c r="AA70" i="9"/>
  <c r="W70" i="9"/>
  <c r="S70" i="9"/>
  <c r="O70" i="9"/>
  <c r="K70" i="9"/>
  <c r="G70" i="9"/>
  <c r="AE69" i="9"/>
  <c r="AA69" i="9"/>
  <c r="W69" i="9"/>
  <c r="S69" i="9"/>
  <c r="O69" i="9"/>
  <c r="K69" i="9"/>
  <c r="G69" i="9"/>
  <c r="AE68" i="9"/>
  <c r="AA68" i="9"/>
  <c r="W68" i="9"/>
  <c r="S68" i="9"/>
  <c r="O68" i="9"/>
  <c r="K68" i="9"/>
  <c r="G68" i="9"/>
  <c r="AE67" i="9"/>
  <c r="AA67" i="9"/>
  <c r="W67" i="9"/>
  <c r="S67" i="9"/>
  <c r="O67" i="9"/>
  <c r="K67" i="9"/>
  <c r="G67" i="9"/>
  <c r="AE66" i="9"/>
  <c r="AA66" i="9"/>
  <c r="W66" i="9"/>
  <c r="S66" i="9"/>
  <c r="O66" i="9"/>
  <c r="K66" i="9"/>
  <c r="G66" i="9"/>
  <c r="AE65" i="9"/>
  <c r="AA65" i="9"/>
  <c r="W65" i="9"/>
  <c r="S65" i="9"/>
  <c r="O65" i="9"/>
  <c r="K65" i="9"/>
  <c r="G65" i="9"/>
  <c r="AE64" i="9"/>
  <c r="AA64" i="9"/>
  <c r="W64" i="9"/>
  <c r="S64" i="9"/>
  <c r="O64" i="9"/>
  <c r="K64" i="9"/>
  <c r="G64" i="9"/>
  <c r="AE63" i="9"/>
  <c r="AA63" i="9"/>
  <c r="W63" i="9"/>
  <c r="S63" i="9"/>
  <c r="O63" i="9"/>
  <c r="K63" i="9"/>
  <c r="G63" i="9"/>
  <c r="AE62" i="9"/>
  <c r="AA62" i="9"/>
  <c r="W62" i="9"/>
  <c r="S62" i="9"/>
  <c r="O62" i="9"/>
  <c r="K62" i="9"/>
  <c r="G62" i="9"/>
  <c r="AE61" i="9"/>
  <c r="AA61" i="9"/>
  <c r="W61" i="9"/>
  <c r="S61" i="9"/>
  <c r="O61" i="9"/>
  <c r="K61" i="9"/>
  <c r="G61" i="9"/>
  <c r="AE60" i="9"/>
  <c r="AA60" i="9"/>
  <c r="W60" i="9"/>
  <c r="S60" i="9"/>
  <c r="O60" i="9"/>
  <c r="K60" i="9"/>
  <c r="G60" i="9"/>
  <c r="AE59" i="9"/>
  <c r="AA59" i="9"/>
  <c r="W59" i="9"/>
  <c r="S59" i="9"/>
  <c r="O59" i="9"/>
  <c r="K59" i="9"/>
  <c r="G59" i="9"/>
  <c r="AE58" i="9"/>
  <c r="AA58" i="9"/>
  <c r="W58" i="9"/>
  <c r="S58" i="9"/>
  <c r="O58" i="9"/>
  <c r="K58" i="9"/>
  <c r="G58" i="9"/>
  <c r="AE57" i="9"/>
  <c r="AA57" i="9"/>
  <c r="W57" i="9"/>
  <c r="S57" i="9"/>
  <c r="O57" i="9"/>
  <c r="K57" i="9"/>
  <c r="G57" i="9"/>
  <c r="AE56" i="9"/>
  <c r="AA56" i="9"/>
  <c r="W56" i="9"/>
  <c r="S56" i="9"/>
  <c r="O56" i="9"/>
  <c r="K56" i="9"/>
  <c r="G56" i="9"/>
  <c r="AE55" i="9"/>
  <c r="AA55" i="9"/>
  <c r="W55" i="9"/>
  <c r="S55" i="9"/>
  <c r="O55" i="9"/>
  <c r="K55" i="9"/>
  <c r="G55" i="9"/>
  <c r="AE54" i="9"/>
  <c r="AA54" i="9"/>
  <c r="W54" i="9"/>
  <c r="S54" i="9"/>
  <c r="O54" i="9"/>
  <c r="K54" i="9"/>
  <c r="G54" i="9"/>
  <c r="AE53" i="9"/>
  <c r="AA53" i="9"/>
  <c r="W53" i="9"/>
  <c r="S53" i="9"/>
  <c r="O53" i="9"/>
  <c r="K53" i="9"/>
  <c r="G53" i="9"/>
  <c r="AE52" i="9"/>
  <c r="AA52" i="9"/>
  <c r="W52" i="9"/>
  <c r="S52" i="9"/>
  <c r="O52" i="9"/>
  <c r="K52" i="9"/>
  <c r="G52" i="9"/>
  <c r="AE51" i="9"/>
  <c r="AA51" i="9"/>
  <c r="W51" i="9"/>
  <c r="S51" i="9"/>
  <c r="O51" i="9"/>
  <c r="K51" i="9"/>
  <c r="G51" i="9"/>
  <c r="AE50" i="9"/>
  <c r="AA50" i="9"/>
  <c r="W50" i="9"/>
  <c r="S50" i="9"/>
  <c r="O50" i="9"/>
  <c r="K50" i="9"/>
  <c r="G50" i="9"/>
  <c r="AE49" i="9"/>
  <c r="AA49" i="9"/>
  <c r="W49" i="9"/>
  <c r="S49" i="9"/>
  <c r="O49" i="9"/>
  <c r="K49" i="9"/>
  <c r="G49" i="9"/>
  <c r="AE48" i="9"/>
  <c r="AA48" i="9"/>
  <c r="W48" i="9"/>
  <c r="S48" i="9"/>
  <c r="O48" i="9"/>
  <c r="K48" i="9"/>
  <c r="G48" i="9"/>
  <c r="AE47" i="9"/>
  <c r="AA47" i="9"/>
  <c r="W47" i="9"/>
  <c r="S47" i="9"/>
  <c r="O47" i="9"/>
  <c r="K47" i="9"/>
  <c r="G47" i="9"/>
  <c r="AE46" i="9"/>
  <c r="AA46" i="9"/>
  <c r="W46" i="9"/>
  <c r="S46" i="9"/>
  <c r="O46" i="9"/>
  <c r="K46" i="9"/>
  <c r="G46" i="9"/>
  <c r="AE45" i="9"/>
  <c r="AA45" i="9"/>
  <c r="W45" i="9"/>
  <c r="S45" i="9"/>
  <c r="O45" i="9"/>
  <c r="K45" i="9"/>
  <c r="G45" i="9"/>
  <c r="AE44" i="9"/>
  <c r="AA44" i="9"/>
  <c r="W44" i="9"/>
  <c r="S44" i="9"/>
  <c r="O44" i="9"/>
  <c r="K44" i="9"/>
  <c r="G44" i="9"/>
  <c r="AE42" i="9"/>
  <c r="AA42" i="9"/>
  <c r="W42" i="9"/>
  <c r="S42" i="9"/>
  <c r="O42" i="9"/>
  <c r="K42" i="9"/>
  <c r="G42" i="9"/>
  <c r="AE41" i="9"/>
  <c r="AA41" i="9"/>
  <c r="W41" i="9"/>
  <c r="S41" i="9"/>
  <c r="O41" i="9"/>
  <c r="K41" i="9"/>
  <c r="G41" i="9"/>
  <c r="AE40" i="9"/>
  <c r="AA40" i="9"/>
  <c r="W40" i="9"/>
  <c r="S40" i="9"/>
  <c r="O40" i="9"/>
  <c r="K40" i="9"/>
  <c r="G40" i="9"/>
  <c r="AE39" i="9"/>
  <c r="AA39" i="9"/>
  <c r="W39" i="9"/>
  <c r="S39" i="9"/>
  <c r="O39" i="9"/>
  <c r="K39" i="9"/>
  <c r="G39" i="9"/>
  <c r="AE38" i="9"/>
  <c r="AA38" i="9"/>
  <c r="W38" i="9"/>
  <c r="S38" i="9"/>
  <c r="O38" i="9"/>
  <c r="K38" i="9"/>
  <c r="AE36" i="9"/>
  <c r="AA36" i="9"/>
  <c r="W36" i="9"/>
  <c r="S36" i="9"/>
  <c r="O36" i="9"/>
  <c r="K36" i="9"/>
  <c r="G36" i="9"/>
  <c r="AE35" i="9"/>
  <c r="AA35" i="9"/>
  <c r="W35" i="9"/>
  <c r="S35" i="9"/>
  <c r="O35" i="9"/>
  <c r="K35" i="9"/>
  <c r="G35" i="9"/>
  <c r="AE34" i="9"/>
  <c r="AA34" i="9"/>
  <c r="W34" i="9"/>
  <c r="S34" i="9"/>
  <c r="O34" i="9"/>
  <c r="K34" i="9"/>
  <c r="G34" i="9"/>
  <c r="AE33" i="9"/>
  <c r="AA33" i="9"/>
  <c r="W33" i="9"/>
  <c r="S33" i="9"/>
  <c r="O33" i="9"/>
  <c r="K33" i="9"/>
  <c r="G33" i="9"/>
  <c r="AE32" i="9"/>
  <c r="AA32" i="9"/>
  <c r="W32" i="9"/>
  <c r="S32" i="9"/>
  <c r="O32" i="9"/>
  <c r="K32" i="9"/>
  <c r="G32" i="9"/>
  <c r="AE31" i="9"/>
  <c r="AA31" i="9"/>
  <c r="W31" i="9"/>
  <c r="S31" i="9"/>
  <c r="O31" i="9"/>
  <c r="K31" i="9"/>
  <c r="G31" i="9"/>
  <c r="AE28" i="9"/>
  <c r="AA28" i="9"/>
  <c r="W28" i="9"/>
  <c r="S28" i="9"/>
  <c r="O28" i="9"/>
  <c r="K28" i="9"/>
  <c r="G28" i="9"/>
  <c r="AE27" i="9"/>
  <c r="AA27" i="9"/>
  <c r="W27" i="9"/>
  <c r="S27" i="9"/>
  <c r="O27" i="9"/>
  <c r="K27" i="9"/>
  <c r="G27" i="9"/>
  <c r="AE26" i="9"/>
  <c r="AA26" i="9"/>
  <c r="W26" i="9"/>
  <c r="S26" i="9"/>
  <c r="O26" i="9"/>
  <c r="K26" i="9"/>
  <c r="G26" i="9"/>
  <c r="AE25" i="9"/>
  <c r="AA25" i="9"/>
  <c r="W25" i="9"/>
  <c r="S25" i="9"/>
  <c r="O25" i="9"/>
  <c r="K25" i="9"/>
  <c r="G25" i="9"/>
  <c r="AE24" i="9"/>
  <c r="AA24" i="9"/>
  <c r="W24" i="9"/>
  <c r="S24" i="9"/>
  <c r="O24" i="9"/>
  <c r="K24" i="9"/>
  <c r="G24" i="9"/>
  <c r="AE23" i="9"/>
  <c r="AA23" i="9"/>
  <c r="W23" i="9"/>
  <c r="S23" i="9"/>
  <c r="O23" i="9"/>
  <c r="K23" i="9"/>
  <c r="G23" i="9"/>
  <c r="AE21" i="9"/>
  <c r="AA21" i="9"/>
  <c r="W21" i="9"/>
  <c r="S21" i="9"/>
  <c r="O21" i="9"/>
  <c r="K21" i="9"/>
  <c r="G21" i="9"/>
  <c r="AE20" i="9"/>
  <c r="AA20" i="9"/>
  <c r="W20" i="9"/>
  <c r="S20" i="9"/>
  <c r="O20" i="9"/>
  <c r="K20" i="9"/>
  <c r="G20" i="9"/>
  <c r="AE19" i="9"/>
  <c r="AA19" i="9"/>
  <c r="W19" i="9"/>
  <c r="S19" i="9"/>
  <c r="O19" i="9"/>
  <c r="K19" i="9"/>
  <c r="G19" i="9"/>
  <c r="AE18" i="9"/>
  <c r="AA18" i="9"/>
  <c r="W18" i="9"/>
  <c r="S18" i="9"/>
  <c r="O18" i="9"/>
  <c r="K18" i="9"/>
  <c r="G18" i="9"/>
  <c r="AE16" i="9"/>
  <c r="AA16" i="9"/>
  <c r="W16" i="9"/>
  <c r="S16" i="9"/>
  <c r="O16" i="9"/>
  <c r="K16" i="9"/>
  <c r="G16" i="9"/>
  <c r="AE15" i="9"/>
  <c r="AA15" i="9"/>
  <c r="W15" i="9"/>
  <c r="S15" i="9"/>
  <c r="O15" i="9"/>
  <c r="K15" i="9"/>
  <c r="G15" i="9"/>
  <c r="AE14" i="9"/>
  <c r="AA14" i="9"/>
  <c r="W14" i="9"/>
  <c r="S14" i="9"/>
  <c r="O14" i="9"/>
  <c r="K14" i="9"/>
  <c r="G14" i="9"/>
  <c r="AE13" i="9"/>
  <c r="AA13" i="9"/>
  <c r="W13" i="9"/>
  <c r="S13" i="9"/>
  <c r="O13" i="9"/>
  <c r="K13" i="9"/>
  <c r="G13" i="9"/>
  <c r="AE12" i="9"/>
  <c r="AA12" i="9"/>
  <c r="W12" i="9"/>
  <c r="S12" i="9"/>
  <c r="O12" i="9"/>
  <c r="K12" i="9"/>
  <c r="G12" i="9"/>
  <c r="AE10" i="9"/>
  <c r="AA10" i="9"/>
  <c r="W10" i="9"/>
  <c r="S10" i="9"/>
  <c r="O10" i="9"/>
  <c r="K10" i="9"/>
  <c r="G10" i="9"/>
  <c r="AE9" i="9"/>
  <c r="AA9" i="9"/>
  <c r="W9" i="9"/>
  <c r="S9" i="9"/>
  <c r="O9" i="9"/>
  <c r="K9" i="9"/>
  <c r="G9" i="9"/>
  <c r="AE8" i="9"/>
  <c r="AA8" i="9"/>
  <c r="W8" i="9"/>
  <c r="S8" i="9"/>
  <c r="O8" i="9"/>
  <c r="K8" i="9"/>
  <c r="G8" i="9"/>
  <c r="AE7" i="9"/>
  <c r="AA7" i="9"/>
  <c r="W7" i="9"/>
  <c r="S7" i="9"/>
  <c r="O7" i="9"/>
  <c r="K7" i="9"/>
  <c r="G7" i="9"/>
  <c r="AE6" i="9"/>
  <c r="AA6" i="9"/>
  <c r="W6" i="9"/>
  <c r="S6" i="9"/>
  <c r="O6" i="9"/>
  <c r="K6" i="9"/>
  <c r="G6" i="9"/>
  <c r="AE5" i="9"/>
  <c r="AA5" i="9"/>
  <c r="W5" i="9"/>
  <c r="S5" i="9"/>
  <c r="O5" i="9"/>
  <c r="K5" i="9"/>
  <c r="G5" i="9"/>
  <c r="AE4" i="9"/>
  <c r="AA4" i="9"/>
  <c r="W4" i="9"/>
  <c r="S4" i="9"/>
  <c r="O4" i="9"/>
  <c r="K4" i="9"/>
  <c r="G4" i="9"/>
  <c r="AE3" i="9"/>
  <c r="AA3" i="9"/>
  <c r="W3" i="9"/>
  <c r="S3" i="9"/>
  <c r="O3" i="9"/>
  <c r="K3" i="9"/>
  <c r="G3" i="9"/>
  <c r="T85" i="5" l="1"/>
  <c r="G38" i="2"/>
  <c r="G50" i="2"/>
  <c r="H81" i="2" s="1"/>
  <c r="G57" i="2"/>
  <c r="G64" i="2"/>
  <c r="G34" i="2"/>
  <c r="G59" i="2"/>
  <c r="G9" i="2"/>
  <c r="G30" i="2"/>
  <c r="G32" i="2"/>
  <c r="G44" i="2"/>
  <c r="G33" i="2"/>
  <c r="G42" i="2"/>
  <c r="G15" i="2"/>
  <c r="G68" i="2"/>
  <c r="G35" i="2"/>
  <c r="G28" i="2"/>
  <c r="G3" i="2"/>
  <c r="G51" i="2"/>
  <c r="G40" i="2"/>
  <c r="G62" i="2"/>
  <c r="G31" i="2"/>
  <c r="G26" i="2"/>
  <c r="G7" i="2"/>
  <c r="G10" i="2"/>
  <c r="G71" i="2"/>
  <c r="G76" i="2"/>
  <c r="G70" i="2"/>
  <c r="G66" i="2"/>
  <c r="G46" i="2"/>
  <c r="P6" i="4"/>
  <c r="P27" i="4"/>
  <c r="P49" i="4"/>
  <c r="P17" i="4"/>
  <c r="P83" i="4"/>
  <c r="P59" i="4"/>
  <c r="P12" i="4"/>
  <c r="P38" i="4"/>
  <c r="P44" i="4"/>
  <c r="P29" i="4"/>
  <c r="P48" i="4"/>
  <c r="P57" i="4"/>
  <c r="P11" i="4"/>
  <c r="P4" i="4"/>
  <c r="P13" i="4"/>
  <c r="P24" i="4"/>
  <c r="P18" i="4"/>
  <c r="P10" i="4"/>
  <c r="P14" i="4"/>
  <c r="P51" i="4"/>
  <c r="T37" i="5"/>
  <c r="T72" i="5"/>
  <c r="T71" i="5"/>
  <c r="T17" i="5"/>
  <c r="T24" i="5"/>
  <c r="T66" i="5"/>
  <c r="T30" i="5"/>
  <c r="T51" i="5"/>
  <c r="T64" i="5"/>
  <c r="T6" i="5"/>
  <c r="T43" i="5"/>
  <c r="P53" i="4"/>
  <c r="P46" i="4"/>
  <c r="P65" i="4"/>
  <c r="P69" i="4"/>
  <c r="P73" i="4"/>
  <c r="P64" i="4"/>
  <c r="P71" i="4"/>
  <c r="P7" i="4"/>
  <c r="P25" i="4"/>
  <c r="P19" i="4"/>
  <c r="P32" i="4"/>
  <c r="P66" i="4"/>
  <c r="P22" i="4"/>
  <c r="P45" i="4"/>
  <c r="P5" i="4"/>
  <c r="P70" i="4"/>
  <c r="P34" i="4"/>
  <c r="P42" i="4"/>
  <c r="P63" i="4"/>
  <c r="P43" i="4"/>
  <c r="AB55" i="7"/>
  <c r="AB68" i="7"/>
  <c r="AB82" i="7"/>
  <c r="AB76" i="7"/>
  <c r="AB3" i="7"/>
  <c r="AB17" i="7"/>
  <c r="AB42" i="7"/>
  <c r="AB43" i="7"/>
  <c r="AB29" i="7"/>
  <c r="AB8" i="7"/>
  <c r="AB80" i="7"/>
  <c r="AB21" i="7"/>
  <c r="AB23" i="7"/>
  <c r="AB47" i="7"/>
  <c r="AB36" i="7"/>
  <c r="AB20" i="7"/>
  <c r="AB59" i="7"/>
  <c r="AB6" i="7"/>
  <c r="AB27" i="7"/>
  <c r="AB13" i="7"/>
  <c r="AB22" i="7"/>
  <c r="X57" i="6"/>
  <c r="X53" i="6"/>
  <c r="X55" i="6"/>
  <c r="X45" i="6"/>
  <c r="X68" i="6"/>
  <c r="X64" i="6"/>
  <c r="X61" i="6"/>
  <c r="X69" i="6"/>
  <c r="X83" i="6"/>
  <c r="X74" i="6"/>
  <c r="X65" i="6"/>
  <c r="X63" i="6"/>
  <c r="X76" i="6"/>
  <c r="X71" i="6"/>
  <c r="X77" i="6"/>
  <c r="X4" i="6"/>
  <c r="X3" i="6"/>
  <c r="X17" i="6"/>
  <c r="X51" i="6"/>
  <c r="X19" i="6"/>
  <c r="X21" i="6"/>
  <c r="X20" i="6"/>
  <c r="X31" i="6"/>
  <c r="X28" i="6"/>
  <c r="X67" i="6"/>
  <c r="X40" i="6"/>
  <c r="X38" i="6"/>
  <c r="X23" i="6"/>
  <c r="X41" i="6"/>
  <c r="X29" i="6"/>
  <c r="X5" i="6"/>
  <c r="X84" i="6"/>
  <c r="X70" i="6"/>
  <c r="X8" i="6"/>
  <c r="X33" i="6"/>
  <c r="X48" i="6"/>
  <c r="X42" i="6"/>
  <c r="X62" i="6"/>
  <c r="X6" i="6"/>
  <c r="X46" i="6"/>
  <c r="X25" i="6"/>
  <c r="X22" i="6"/>
  <c r="X52" i="6"/>
  <c r="X39" i="6"/>
  <c r="X16" i="6"/>
  <c r="X32" i="6"/>
  <c r="X82" i="6"/>
  <c r="Y82" i="6" s="1"/>
  <c r="X18" i="6"/>
  <c r="X50" i="6"/>
  <c r="X36" i="6"/>
  <c r="X10" i="6"/>
  <c r="X27" i="6"/>
  <c r="X37" i="6"/>
  <c r="X35" i="6"/>
  <c r="X44" i="6"/>
  <c r="X59" i="6"/>
  <c r="X24" i="6"/>
  <c r="X9" i="6"/>
  <c r="X47" i="6"/>
  <c r="X56" i="6"/>
  <c r="X58" i="6"/>
  <c r="X34" i="6"/>
  <c r="X15" i="6"/>
  <c r="X54" i="6"/>
  <c r="X7" i="6"/>
  <c r="X60" i="6"/>
  <c r="X12" i="6"/>
  <c r="X66" i="6"/>
  <c r="X26" i="6"/>
  <c r="X85" i="6"/>
  <c r="X13" i="6"/>
  <c r="X79" i="6"/>
  <c r="X11" i="6"/>
  <c r="X30" i="6"/>
  <c r="Y81" i="6" s="1"/>
  <c r="X14" i="6"/>
  <c r="X43" i="6"/>
  <c r="X49" i="6"/>
  <c r="T35" i="5"/>
  <c r="T62" i="5"/>
  <c r="T25" i="5"/>
  <c r="T32" i="5"/>
  <c r="T33" i="5"/>
  <c r="T36" i="5"/>
  <c r="T9" i="5"/>
  <c r="T34" i="5"/>
  <c r="T60" i="5"/>
  <c r="P78" i="4"/>
  <c r="P3" i="4"/>
  <c r="P58" i="4"/>
  <c r="P20" i="4"/>
  <c r="P15" i="4"/>
  <c r="P26" i="4"/>
  <c r="P41" i="4"/>
  <c r="P23" i="4"/>
  <c r="P21" i="4"/>
  <c r="P85" i="4"/>
  <c r="P9" i="4"/>
  <c r="P47" i="4"/>
  <c r="P28" i="4"/>
  <c r="P39" i="4"/>
  <c r="P35" i="4"/>
  <c r="P16" i="4"/>
  <c r="P31" i="4"/>
  <c r="P30" i="4"/>
  <c r="Q30" i="4" s="1"/>
  <c r="P37" i="4"/>
  <c r="P50" i="4"/>
  <c r="P8" i="4"/>
  <c r="P55" i="4"/>
  <c r="P36" i="4"/>
  <c r="P52" i="4"/>
  <c r="P61" i="4"/>
  <c r="P60" i="4"/>
  <c r="P84" i="4"/>
  <c r="P80" i="4"/>
  <c r="P33" i="4"/>
  <c r="P40" i="4"/>
  <c r="G56" i="2"/>
  <c r="G13" i="2"/>
  <c r="G19" i="2"/>
  <c r="G16" i="2"/>
  <c r="G11" i="2"/>
  <c r="H76" i="2" s="1"/>
  <c r="G17" i="2"/>
  <c r="G21" i="2"/>
  <c r="H72" i="2" s="1"/>
  <c r="G5" i="2"/>
  <c r="G63" i="2"/>
  <c r="G24" i="2"/>
  <c r="G54" i="2"/>
  <c r="G20" i="2"/>
  <c r="G23" i="2"/>
  <c r="G12" i="2"/>
  <c r="G52" i="2"/>
  <c r="H50" i="2" s="1"/>
  <c r="G8" i="2"/>
  <c r="G6" i="2"/>
  <c r="G27" i="2"/>
  <c r="G29" i="2"/>
  <c r="G18" i="2"/>
  <c r="G39" i="2"/>
  <c r="H23" i="2" s="1"/>
  <c r="G25" i="2"/>
  <c r="G4" i="2"/>
  <c r="G77" i="2"/>
  <c r="H16" i="2" s="1"/>
  <c r="G67" i="2"/>
  <c r="G61" i="2"/>
  <c r="G69" i="2"/>
  <c r="H7" i="2" s="1"/>
  <c r="G60" i="2"/>
  <c r="G47" i="2"/>
  <c r="G58" i="2"/>
  <c r="G43" i="2"/>
  <c r="G82" i="2"/>
  <c r="H82" i="2" s="1"/>
  <c r="G37" i="2"/>
  <c r="H47" i="2" s="1"/>
  <c r="G48" i="2"/>
  <c r="G36" i="2"/>
  <c r="G14" i="2"/>
  <c r="P56" i="4"/>
  <c r="P54" i="4"/>
  <c r="P68" i="4"/>
  <c r="P62" i="4"/>
  <c r="P82" i="4"/>
  <c r="Q82" i="4" s="1"/>
  <c r="P67" i="4"/>
  <c r="P76" i="4"/>
  <c r="AB57" i="7"/>
  <c r="AB60" i="7"/>
  <c r="AB64" i="7"/>
  <c r="AB83" i="7"/>
  <c r="AB45" i="7"/>
  <c r="AC22" i="7" s="1"/>
  <c r="AB16" i="7"/>
  <c r="AB28" i="7"/>
  <c r="AB77" i="7"/>
  <c r="AB51" i="7"/>
  <c r="AB7" i="7"/>
  <c r="AB53" i="7"/>
  <c r="AB81" i="7"/>
  <c r="AB9" i="7"/>
  <c r="AB48" i="7"/>
  <c r="AB46" i="7"/>
  <c r="AB14" i="7"/>
  <c r="AB10" i="7"/>
  <c r="AB12" i="7"/>
  <c r="AB49" i="7"/>
  <c r="T57" i="5"/>
  <c r="T68" i="5"/>
  <c r="T83" i="5"/>
  <c r="T77" i="5"/>
  <c r="T3" i="5"/>
  <c r="T21" i="5"/>
  <c r="T27" i="5"/>
  <c r="T40" i="5"/>
  <c r="T19" i="5"/>
  <c r="T8" i="5"/>
  <c r="T26" i="5"/>
  <c r="T14" i="5"/>
  <c r="T53" i="5"/>
  <c r="T38" i="5"/>
  <c r="T28" i="5"/>
  <c r="T59" i="5"/>
  <c r="T4" i="5"/>
  <c r="T23" i="5"/>
  <c r="T12" i="5"/>
  <c r="T15" i="5"/>
  <c r="AB50" i="7"/>
  <c r="AB69" i="7"/>
  <c r="AB63" i="7"/>
  <c r="AB5" i="7"/>
  <c r="AB30" i="7"/>
  <c r="AC30" i="7" s="1"/>
  <c r="AB37" i="7"/>
  <c r="AB70" i="7"/>
  <c r="AB39" i="7"/>
  <c r="AB44" i="7"/>
  <c r="AB38" i="7"/>
  <c r="AB18" i="7"/>
  <c r="AB31" i="7"/>
  <c r="AB58" i="7"/>
  <c r="AB52" i="7"/>
  <c r="AB56" i="7"/>
  <c r="AB62" i="7"/>
  <c r="AB78" i="7"/>
  <c r="T46" i="5"/>
  <c r="T69" i="5"/>
  <c r="T63" i="5"/>
  <c r="T7" i="5"/>
  <c r="T31" i="5"/>
  <c r="T41" i="5"/>
  <c r="T70" i="5"/>
  <c r="T42" i="5"/>
  <c r="U43" i="5" s="1"/>
  <c r="T44" i="5"/>
  <c r="T39" i="5"/>
  <c r="T18" i="5"/>
  <c r="T29" i="5"/>
  <c r="T58" i="5"/>
  <c r="T56" i="5"/>
  <c r="T54" i="5"/>
  <c r="T67" i="5"/>
  <c r="T80" i="5"/>
  <c r="T55" i="5"/>
  <c r="T61" i="5"/>
  <c r="T65" i="5"/>
  <c r="T78" i="5"/>
  <c r="T52" i="5"/>
  <c r="T20" i="5"/>
  <c r="T22" i="5"/>
  <c r="T84" i="5"/>
  <c r="T49" i="5"/>
  <c r="T5" i="5"/>
  <c r="T48" i="5"/>
  <c r="T82" i="5"/>
  <c r="U82" i="5" s="1"/>
  <c r="T10" i="5"/>
  <c r="T45" i="5"/>
  <c r="T47" i="5"/>
  <c r="T16" i="5"/>
  <c r="T11" i="5"/>
  <c r="T13" i="5"/>
  <c r="T50" i="5"/>
  <c r="AB54" i="7"/>
  <c r="AB65" i="7"/>
  <c r="AB74" i="7"/>
  <c r="AB71" i="7"/>
  <c r="AB15" i="7"/>
  <c r="AB19" i="7"/>
  <c r="AB66" i="7"/>
  <c r="AC29" i="7" s="1"/>
  <c r="AB35" i="7"/>
  <c r="AB4" i="7"/>
  <c r="AB26" i="7"/>
  <c r="AB67" i="7"/>
  <c r="AB25" i="7"/>
  <c r="AB32" i="7"/>
  <c r="AB41" i="7"/>
  <c r="AB33" i="7"/>
  <c r="AB11" i="7"/>
  <c r="AB34" i="7"/>
  <c r="AB61" i="7"/>
  <c r="AB85" i="7"/>
  <c r="AB24" i="7"/>
  <c r="AC81" i="7" s="1"/>
  <c r="AB40" i="7"/>
  <c r="AF52" i="8"/>
  <c r="AF49" i="8"/>
  <c r="AF66" i="8"/>
  <c r="AF68" i="8"/>
  <c r="AF75" i="8"/>
  <c r="AF64" i="8"/>
  <c r="AF71" i="8"/>
  <c r="AF8" i="8"/>
  <c r="AF16" i="8"/>
  <c r="AF21" i="8"/>
  <c r="AF29" i="8"/>
  <c r="AF65" i="8"/>
  <c r="AF34" i="8"/>
  <c r="AF35" i="8"/>
  <c r="AF4" i="8"/>
  <c r="AF70" i="8"/>
  <c r="AF22" i="8"/>
  <c r="AF39" i="8"/>
  <c r="AF69" i="8"/>
  <c r="AF53" i="8"/>
  <c r="AF27" i="8"/>
  <c r="AF41" i="8"/>
  <c r="AF33" i="8"/>
  <c r="AF17" i="8"/>
  <c r="AF42" i="8"/>
  <c r="AF31" i="8"/>
  <c r="AF32" i="8"/>
  <c r="AF60" i="8"/>
  <c r="AF11" i="8"/>
  <c r="AF56" i="8"/>
  <c r="AF36" i="8"/>
  <c r="AF55" i="8"/>
  <c r="AF61" i="8"/>
  <c r="AF59" i="8"/>
  <c r="AF85" i="8"/>
  <c r="AF78" i="8"/>
  <c r="AF20" i="8"/>
  <c r="AF38" i="8"/>
  <c r="AF14" i="8"/>
  <c r="AF10" i="8"/>
  <c r="AF12" i="8"/>
  <c r="AF47" i="8"/>
  <c r="AF51" i="8"/>
  <c r="AF58" i="8"/>
  <c r="AF67" i="8"/>
  <c r="AF62" i="8"/>
  <c r="AF82" i="8"/>
  <c r="AG82" i="8" s="1"/>
  <c r="AF63" i="8"/>
  <c r="AF74" i="8"/>
  <c r="AF83" i="8"/>
  <c r="AF3" i="8"/>
  <c r="AF46" i="8"/>
  <c r="AG22" i="8" s="1"/>
  <c r="AF19" i="8"/>
  <c r="AF15" i="8"/>
  <c r="AF37" i="8"/>
  <c r="AF43" i="8"/>
  <c r="AF30" i="8"/>
  <c r="AG30" i="8" s="1"/>
  <c r="AF28" i="8"/>
  <c r="AF77" i="8"/>
  <c r="AF5" i="8"/>
  <c r="AF50" i="8"/>
  <c r="AF76" i="8"/>
  <c r="AF7" i="8"/>
  <c r="AF25" i="8"/>
  <c r="AF54" i="8"/>
  <c r="AF24" i="8"/>
  <c r="AF80" i="8"/>
  <c r="AF44" i="8"/>
  <c r="AF9" i="8"/>
  <c r="AF40" i="8"/>
  <c r="AF48" i="8"/>
  <c r="AF18" i="8"/>
  <c r="AF45" i="8"/>
  <c r="AF57" i="8"/>
  <c r="AF6" i="8"/>
  <c r="AF26" i="8"/>
  <c r="AF13" i="8"/>
  <c r="AF23" i="8"/>
  <c r="M47" i="3"/>
  <c r="M71" i="3"/>
  <c r="M40" i="3"/>
  <c r="M41" i="3"/>
  <c r="M22" i="3"/>
  <c r="M30" i="3"/>
  <c r="M53" i="3"/>
  <c r="M56" i="3"/>
  <c r="M51" i="3"/>
  <c r="M58" i="3"/>
  <c r="M57" i="3"/>
  <c r="M68" i="3"/>
  <c r="M81" i="3"/>
  <c r="M3" i="3"/>
  <c r="M23" i="3"/>
  <c r="M35" i="3"/>
  <c r="M29" i="3"/>
  <c r="M4" i="3"/>
  <c r="M32" i="3"/>
  <c r="M18" i="3"/>
  <c r="M62" i="3"/>
  <c r="M39" i="3"/>
  <c r="M34" i="3"/>
  <c r="M60" i="3"/>
  <c r="M6" i="3"/>
  <c r="M20" i="3"/>
  <c r="M11" i="3"/>
  <c r="M44" i="3"/>
  <c r="M78" i="3"/>
  <c r="M46" i="3"/>
  <c r="M55" i="3"/>
  <c r="M61" i="3"/>
  <c r="M67" i="3"/>
  <c r="M24" i="3"/>
  <c r="M15" i="3"/>
  <c r="M26" i="3"/>
  <c r="M16" i="3"/>
  <c r="M25" i="3"/>
  <c r="M48" i="3"/>
  <c r="M7" i="3"/>
  <c r="M52" i="3"/>
  <c r="M84" i="3"/>
  <c r="M10" i="3"/>
  <c r="M45" i="3"/>
  <c r="M50" i="3"/>
  <c r="M17" i="3"/>
  <c r="M13" i="3"/>
  <c r="M21" i="3"/>
  <c r="M49" i="3"/>
  <c r="M69" i="3"/>
  <c r="M64" i="3"/>
  <c r="M8" i="3"/>
  <c r="M37" i="3"/>
  <c r="M54" i="3"/>
  <c r="M66" i="3"/>
  <c r="M72" i="3"/>
  <c r="M70" i="3"/>
  <c r="M14" i="3"/>
  <c r="M19" i="3"/>
  <c r="M65" i="3"/>
  <c r="M27" i="3"/>
  <c r="M5" i="3"/>
  <c r="N82" i="3" s="1"/>
  <c r="M28" i="3"/>
  <c r="M63" i="3"/>
  <c r="M12" i="3"/>
  <c r="M38" i="3"/>
  <c r="M36" i="3"/>
  <c r="M43" i="3"/>
  <c r="M9" i="3"/>
  <c r="M31" i="3"/>
  <c r="M59" i="3"/>
  <c r="M33" i="3"/>
  <c r="N81" i="3" s="1"/>
  <c r="M42" i="3"/>
  <c r="AG29" i="8" l="1"/>
  <c r="AG81" i="8"/>
  <c r="U30" i="5"/>
  <c r="Y29" i="6"/>
  <c r="AC82" i="7"/>
  <c r="Y30" i="6"/>
  <c r="Y43" i="6"/>
  <c r="Y22" i="6"/>
  <c r="U29" i="5"/>
  <c r="U22" i="5"/>
  <c r="U81" i="5"/>
  <c r="Q81" i="4"/>
  <c r="Q22" i="4"/>
  <c r="Q43" i="4"/>
  <c r="Q29" i="4"/>
  <c r="H29" i="2"/>
  <c r="H30" i="2"/>
  <c r="H22" i="2"/>
  <c r="H64" i="2"/>
  <c r="H11" i="2"/>
  <c r="H17" i="2"/>
  <c r="H37" i="2"/>
  <c r="H43" i="2"/>
  <c r="N76" i="3"/>
  <c r="N17" i="3"/>
  <c r="N37" i="3"/>
  <c r="N29" i="3"/>
  <c r="N11" i="3"/>
  <c r="N22" i="3"/>
  <c r="N30" i="3"/>
  <c r="N43" i="3"/>
  <c r="J30" i="2"/>
  <c r="I29" i="2"/>
  <c r="J29" i="2"/>
  <c r="I22" i="2"/>
  <c r="J22" i="2"/>
  <c r="J82" i="2"/>
  <c r="J81" i="2"/>
  <c r="O22" i="3"/>
  <c r="P22" i="3"/>
  <c r="P82" i="3"/>
  <c r="P81" i="3"/>
  <c r="O29" i="3"/>
  <c r="P29" i="3"/>
  <c r="P76" i="3"/>
  <c r="P30" i="3"/>
  <c r="R22" i="4"/>
  <c r="S22" i="4"/>
  <c r="R29" i="4"/>
  <c r="S29" i="4"/>
  <c r="S43" i="4"/>
  <c r="S30" i="4"/>
  <c r="S82" i="4"/>
  <c r="S81" i="4"/>
  <c r="V22" i="5"/>
  <c r="W22" i="5"/>
  <c r="W29" i="5"/>
  <c r="V29" i="5"/>
  <c r="W43" i="5"/>
  <c r="W30" i="5"/>
  <c r="W82" i="5"/>
  <c r="W81" i="5"/>
  <c r="AA30" i="6"/>
  <c r="Z29" i="6"/>
  <c r="AA29" i="6"/>
  <c r="AA43" i="6"/>
  <c r="Z22" i="6"/>
  <c r="AA22" i="6"/>
  <c r="AA82" i="6"/>
  <c r="AA81" i="6"/>
  <c r="AE30" i="7"/>
  <c r="AD29" i="7"/>
  <c r="AE29" i="7"/>
  <c r="AE82" i="7"/>
  <c r="AE81" i="7"/>
  <c r="AE22" i="7"/>
  <c r="AD22" i="7"/>
  <c r="AH22" i="8"/>
  <c r="AI22" i="8"/>
  <c r="AI30" i="8"/>
  <c r="AH29" i="8"/>
  <c r="AI29" i="8"/>
  <c r="AI82" i="8"/>
  <c r="AI81" i="8"/>
  <c r="I11" i="2"/>
  <c r="J11" i="2"/>
  <c r="I17" i="2"/>
  <c r="J17" i="2"/>
  <c r="J43" i="2"/>
  <c r="J37" i="2"/>
  <c r="J3" i="2"/>
  <c r="J76" i="2"/>
  <c r="P37" i="3"/>
  <c r="P43" i="3"/>
  <c r="O11" i="3"/>
  <c r="P11" i="3"/>
  <c r="O17" i="3"/>
  <c r="P17" i="3"/>
  <c r="H41" i="2"/>
  <c r="H15" i="2"/>
  <c r="H35" i="2"/>
  <c r="H40" i="2"/>
  <c r="H73" i="2"/>
  <c r="H77" i="2"/>
  <c r="H65" i="2"/>
  <c r="H33" i="2"/>
  <c r="H74" i="2"/>
  <c r="H66" i="2"/>
  <c r="H42" i="2"/>
  <c r="H24" i="2"/>
  <c r="H3" i="2"/>
  <c r="J41" i="2"/>
  <c r="J65" i="2"/>
  <c r="P60" i="3"/>
  <c r="P44" i="3"/>
  <c r="P47" i="3"/>
  <c r="P69" i="3"/>
  <c r="P53" i="3"/>
  <c r="P85" i="3"/>
  <c r="P79" i="3"/>
  <c r="P63" i="3"/>
  <c r="P66" i="3"/>
  <c r="P50" i="3"/>
  <c r="P72" i="3"/>
  <c r="P56" i="3"/>
  <c r="P40" i="3"/>
  <c r="P65" i="3"/>
  <c r="P49" i="3"/>
  <c r="P33" i="3"/>
  <c r="P78" i="3"/>
  <c r="P75" i="3"/>
  <c r="P59" i="3"/>
  <c r="P39" i="3"/>
  <c r="P3" i="3"/>
  <c r="P84" i="3"/>
  <c r="P68" i="3"/>
  <c r="P52" i="3"/>
  <c r="P36" i="3"/>
  <c r="P77" i="3"/>
  <c r="P61" i="3"/>
  <c r="P45" i="3"/>
  <c r="P46" i="3"/>
  <c r="P71" i="3"/>
  <c r="P55" i="3"/>
  <c r="P35" i="3"/>
  <c r="P74" i="3"/>
  <c r="P58" i="3"/>
  <c r="P38" i="3"/>
  <c r="P80" i="3"/>
  <c r="P64" i="3"/>
  <c r="P48" i="3"/>
  <c r="P32" i="3"/>
  <c r="P73" i="3"/>
  <c r="P57" i="3"/>
  <c r="P41" i="3"/>
  <c r="P83" i="3"/>
  <c r="P67" i="3"/>
  <c r="P51" i="3"/>
  <c r="Q65" i="4"/>
  <c r="Q76" i="4"/>
  <c r="Q68" i="4"/>
  <c r="Q25" i="4"/>
  <c r="Q47" i="4"/>
  <c r="S3" i="4"/>
  <c r="Q59" i="4"/>
  <c r="Q12" i="4"/>
  <c r="Q55" i="4"/>
  <c r="Q35" i="4"/>
  <c r="Q64" i="4"/>
  <c r="Q31" i="4"/>
  <c r="Q8" i="4"/>
  <c r="S74" i="4"/>
  <c r="S66" i="4"/>
  <c r="S58" i="4"/>
  <c r="S50" i="4"/>
  <c r="Q26" i="4"/>
  <c r="AE60" i="7"/>
  <c r="AE44" i="7"/>
  <c r="U5" i="5"/>
  <c r="U17" i="5"/>
  <c r="U21" i="5"/>
  <c r="W77" i="5"/>
  <c r="W61" i="5"/>
  <c r="W45" i="5"/>
  <c r="W66" i="5"/>
  <c r="W50" i="5"/>
  <c r="W34" i="5"/>
  <c r="W83" i="5"/>
  <c r="W67" i="5"/>
  <c r="W3" i="5"/>
  <c r="W51" i="5"/>
  <c r="W35" i="5"/>
  <c r="AA83" i="6"/>
  <c r="AA79" i="6"/>
  <c r="AA75" i="6"/>
  <c r="AA71" i="6"/>
  <c r="AA67" i="6"/>
  <c r="AA63" i="6"/>
  <c r="AA59" i="6"/>
  <c r="AA55" i="6"/>
  <c r="AA51" i="6"/>
  <c r="AA47" i="6"/>
  <c r="AA39" i="6"/>
  <c r="AA35" i="6"/>
  <c r="AA31" i="6"/>
  <c r="AA3" i="6"/>
  <c r="AA85" i="6"/>
  <c r="AA77" i="6"/>
  <c r="AA73" i="6"/>
  <c r="AA69" i="6"/>
  <c r="AA65" i="6"/>
  <c r="AA78" i="6"/>
  <c r="AA74" i="6"/>
  <c r="AA70" i="6"/>
  <c r="AA66" i="6"/>
  <c r="AA62" i="6"/>
  <c r="AA58" i="6"/>
  <c r="AA54" i="6"/>
  <c r="AA50" i="6"/>
  <c r="AA46" i="6"/>
  <c r="AA42" i="6"/>
  <c r="AA38" i="6"/>
  <c r="AA34" i="6"/>
  <c r="AA61" i="6"/>
  <c r="AA57" i="6"/>
  <c r="AA53" i="6"/>
  <c r="AA49" i="6"/>
  <c r="AA45" i="6"/>
  <c r="AA41" i="6"/>
  <c r="AA37" i="6"/>
  <c r="AA33" i="6"/>
  <c r="AE68" i="7"/>
  <c r="AE78" i="7"/>
  <c r="AE62" i="7"/>
  <c r="AE46" i="7"/>
  <c r="AE69" i="7"/>
  <c r="AE53" i="7"/>
  <c r="AE84" i="7"/>
  <c r="AE52" i="7"/>
  <c r="AE36" i="7"/>
  <c r="AE48" i="7"/>
  <c r="AE76" i="7"/>
  <c r="AE80" i="7"/>
  <c r="AE64" i="7"/>
  <c r="AE32" i="7"/>
  <c r="AE74" i="7"/>
  <c r="AE58" i="7"/>
  <c r="AE42" i="7"/>
  <c r="AE65" i="7"/>
  <c r="AE49" i="7"/>
  <c r="AE33" i="7"/>
  <c r="AE71" i="7"/>
  <c r="AE55" i="7"/>
  <c r="AE85" i="7"/>
  <c r="AE37" i="7"/>
  <c r="AE70" i="7"/>
  <c r="AE54" i="7"/>
  <c r="AE38" i="7"/>
  <c r="AE77" i="7"/>
  <c r="AE61" i="7"/>
  <c r="AE45" i="7"/>
  <c r="AE83" i="7"/>
  <c r="AE67" i="7"/>
  <c r="AE51" i="7"/>
  <c r="AE35" i="7"/>
  <c r="AE3" i="7"/>
  <c r="AC18" i="7"/>
  <c r="AE39" i="7"/>
  <c r="I24" i="2"/>
  <c r="J9" i="2"/>
  <c r="J19" i="2"/>
  <c r="J31" i="2"/>
  <c r="J55" i="2"/>
  <c r="J67" i="2"/>
  <c r="J75" i="2"/>
  <c r="J83" i="2"/>
  <c r="J24" i="2"/>
  <c r="J53" i="2"/>
  <c r="I18" i="2"/>
  <c r="I28" i="2"/>
  <c r="J21" i="2"/>
  <c r="J33" i="2"/>
  <c r="J45" i="2"/>
  <c r="J57" i="2"/>
  <c r="J69" i="2"/>
  <c r="J8" i="2"/>
  <c r="I16" i="2"/>
  <c r="J66" i="2"/>
  <c r="J54" i="2"/>
  <c r="J25" i="2"/>
  <c r="J47" i="2"/>
  <c r="I9" i="2"/>
  <c r="I14" i="2"/>
  <c r="J32" i="2"/>
  <c r="J50" i="2"/>
  <c r="J77" i="2"/>
  <c r="J85" i="2"/>
  <c r="I3" i="2"/>
  <c r="J16" i="2"/>
  <c r="J34" i="2"/>
  <c r="J52" i="2"/>
  <c r="J74" i="2"/>
  <c r="J78" i="2"/>
  <c r="J35" i="2"/>
  <c r="J59" i="2"/>
  <c r="I8" i="2"/>
  <c r="J5" i="2"/>
  <c r="J13" i="2"/>
  <c r="J49" i="2"/>
  <c r="J61" i="2"/>
  <c r="J71" i="2"/>
  <c r="J79" i="2"/>
  <c r="I12" i="2"/>
  <c r="J18" i="2"/>
  <c r="J40" i="2"/>
  <c r="J60" i="2"/>
  <c r="J46" i="2"/>
  <c r="AE75" i="7"/>
  <c r="AE59" i="7"/>
  <c r="AE43" i="7"/>
  <c r="J4" i="2"/>
  <c r="J20" i="2"/>
  <c r="J44" i="2"/>
  <c r="J64" i="2"/>
  <c r="J38" i="2"/>
  <c r="J6" i="2"/>
  <c r="AE72" i="7"/>
  <c r="AE56" i="7"/>
  <c r="AE40" i="7"/>
  <c r="AE66" i="7"/>
  <c r="AE50" i="7"/>
  <c r="AE34" i="7"/>
  <c r="AE73" i="7"/>
  <c r="AE57" i="7"/>
  <c r="AE41" i="7"/>
  <c r="AE79" i="7"/>
  <c r="AE63" i="7"/>
  <c r="I5" i="2"/>
  <c r="H34" i="2"/>
  <c r="H79" i="2"/>
  <c r="H53" i="2"/>
  <c r="H38" i="2"/>
  <c r="J62" i="2"/>
  <c r="J10" i="2"/>
  <c r="J28" i="2"/>
  <c r="J42" i="2"/>
  <c r="J56" i="2"/>
  <c r="J72" i="2"/>
  <c r="J84" i="2"/>
  <c r="J14" i="2"/>
  <c r="H58" i="2"/>
  <c r="H62" i="2"/>
  <c r="H25" i="2"/>
  <c r="H48" i="2"/>
  <c r="H57" i="2"/>
  <c r="H78" i="2"/>
  <c r="H67" i="2"/>
  <c r="H68" i="2"/>
  <c r="H56" i="2"/>
  <c r="H8" i="2"/>
  <c r="J23" i="2"/>
  <c r="H9" i="2"/>
  <c r="H59" i="2"/>
  <c r="H83" i="2"/>
  <c r="H55" i="2"/>
  <c r="H6" i="2"/>
  <c r="H85" i="2"/>
  <c r="H54" i="2"/>
  <c r="H71" i="2"/>
  <c r="I6" i="2"/>
  <c r="J7" i="2"/>
  <c r="J15" i="2"/>
  <c r="J27" i="2"/>
  <c r="J39" i="2"/>
  <c r="J51" i="2"/>
  <c r="J63" i="2"/>
  <c r="J73" i="2"/>
  <c r="I25" i="2"/>
  <c r="J12" i="2"/>
  <c r="J26" i="2"/>
  <c r="J36" i="2"/>
  <c r="J48" i="2"/>
  <c r="J58" i="2"/>
  <c r="J68" i="2"/>
  <c r="J80" i="2"/>
  <c r="J70" i="2"/>
  <c r="O20" i="3"/>
  <c r="P20" i="3"/>
  <c r="P14" i="3"/>
  <c r="O14" i="3"/>
  <c r="O28" i="3"/>
  <c r="P28" i="3"/>
  <c r="O12" i="3"/>
  <c r="P12" i="3"/>
  <c r="P6" i="3"/>
  <c r="O6" i="3"/>
  <c r="O27" i="3"/>
  <c r="P27" i="3"/>
  <c r="P13" i="3"/>
  <c r="O13" i="3"/>
  <c r="O23" i="3"/>
  <c r="P23" i="3"/>
  <c r="O7" i="3"/>
  <c r="P7" i="3"/>
  <c r="O24" i="3"/>
  <c r="P24" i="3"/>
  <c r="O8" i="3"/>
  <c r="P8" i="3"/>
  <c r="P18" i="3"/>
  <c r="O18" i="3"/>
  <c r="P25" i="3"/>
  <c r="O25" i="3"/>
  <c r="P9" i="3"/>
  <c r="O9" i="3"/>
  <c r="O19" i="3"/>
  <c r="P19" i="3"/>
  <c r="P62" i="3"/>
  <c r="P42" i="3"/>
  <c r="P4" i="3"/>
  <c r="O4" i="3"/>
  <c r="P21" i="3"/>
  <c r="O21" i="3"/>
  <c r="P5" i="3"/>
  <c r="O5" i="3"/>
  <c r="O15" i="3"/>
  <c r="P15" i="3"/>
  <c r="O16" i="3"/>
  <c r="P16" i="3"/>
  <c r="P26" i="3"/>
  <c r="O26" i="3"/>
  <c r="P10" i="3"/>
  <c r="O10" i="3"/>
  <c r="P31" i="3"/>
  <c r="P70" i="3"/>
  <c r="P54" i="3"/>
  <c r="P34" i="3"/>
  <c r="S35" i="4"/>
  <c r="S5" i="4"/>
  <c r="R5" i="4"/>
  <c r="S9" i="4"/>
  <c r="R9" i="4"/>
  <c r="Q51" i="4"/>
  <c r="Q4" i="4"/>
  <c r="S78" i="4"/>
  <c r="S70" i="4"/>
  <c r="S62" i="4"/>
  <c r="S54" i="4"/>
  <c r="Q5" i="4"/>
  <c r="R27" i="4"/>
  <c r="S27" i="4"/>
  <c r="R19" i="4"/>
  <c r="S19" i="4"/>
  <c r="S40" i="4"/>
  <c r="S32" i="4"/>
  <c r="R24" i="4"/>
  <c r="S24" i="4"/>
  <c r="R16" i="4"/>
  <c r="S16" i="4"/>
  <c r="Q3" i="4"/>
  <c r="R8" i="4"/>
  <c r="S8" i="4"/>
  <c r="S83" i="4"/>
  <c r="S75" i="4"/>
  <c r="S67" i="4"/>
  <c r="S59" i="4"/>
  <c r="S51" i="4"/>
  <c r="R15" i="4"/>
  <c r="S15" i="4"/>
  <c r="R7" i="4"/>
  <c r="S7" i="4"/>
  <c r="Q63" i="4"/>
  <c r="S84" i="4"/>
  <c r="S76" i="4"/>
  <c r="S68" i="4"/>
  <c r="S60" i="4"/>
  <c r="S52" i="4"/>
  <c r="Q17" i="4"/>
  <c r="Q84" i="4"/>
  <c r="Q74" i="4"/>
  <c r="Q70" i="4"/>
  <c r="S41" i="4"/>
  <c r="S33" i="4"/>
  <c r="S25" i="4"/>
  <c r="R25" i="4"/>
  <c r="S17" i="4"/>
  <c r="R17" i="4"/>
  <c r="S46" i="4"/>
  <c r="S38" i="4"/>
  <c r="R14" i="4"/>
  <c r="S14" i="4"/>
  <c r="R6" i="4"/>
  <c r="S6" i="4"/>
  <c r="S73" i="4"/>
  <c r="S65" i="4"/>
  <c r="S57" i="4"/>
  <c r="S49" i="4"/>
  <c r="Q21" i="4"/>
  <c r="S13" i="4"/>
  <c r="R13" i="4"/>
  <c r="Q13" i="4"/>
  <c r="Q72" i="4"/>
  <c r="S39" i="4"/>
  <c r="Q80" i="4"/>
  <c r="S31" i="4"/>
  <c r="R23" i="4"/>
  <c r="S23" i="4"/>
  <c r="S44" i="4"/>
  <c r="S36" i="4"/>
  <c r="R28" i="4"/>
  <c r="S28" i="4"/>
  <c r="R20" i="4"/>
  <c r="S20" i="4"/>
  <c r="R12" i="4"/>
  <c r="S12" i="4"/>
  <c r="R4" i="4"/>
  <c r="S4" i="4"/>
  <c r="S79" i="4"/>
  <c r="S71" i="4"/>
  <c r="S63" i="4"/>
  <c r="S55" i="4"/>
  <c r="S47" i="4"/>
  <c r="R11" i="4"/>
  <c r="S11" i="4"/>
  <c r="Q39" i="4"/>
  <c r="S80" i="4"/>
  <c r="S72" i="4"/>
  <c r="S64" i="4"/>
  <c r="S56" i="4"/>
  <c r="S48" i="4"/>
  <c r="Q9" i="4"/>
  <c r="Q78" i="4"/>
  <c r="Q66" i="4"/>
  <c r="R3" i="4"/>
  <c r="S37" i="4"/>
  <c r="S21" i="4"/>
  <c r="R21" i="4"/>
  <c r="S42" i="4"/>
  <c r="S34" i="4"/>
  <c r="R26" i="4"/>
  <c r="S26" i="4"/>
  <c r="R18" i="4"/>
  <c r="S18" i="4"/>
  <c r="R10" i="4"/>
  <c r="S10" i="4"/>
  <c r="S85" i="4"/>
  <c r="S77" i="4"/>
  <c r="S69" i="4"/>
  <c r="S61" i="4"/>
  <c r="S53" i="4"/>
  <c r="S45" i="4"/>
  <c r="W13" i="5"/>
  <c r="V13" i="5"/>
  <c r="W18" i="5"/>
  <c r="V18" i="5"/>
  <c r="W73" i="5"/>
  <c r="W41" i="5"/>
  <c r="W9" i="5"/>
  <c r="V9" i="5"/>
  <c r="W62" i="5"/>
  <c r="W79" i="5"/>
  <c r="W31" i="5"/>
  <c r="W68" i="5"/>
  <c r="V24" i="5"/>
  <c r="W85" i="5"/>
  <c r="W69" i="5"/>
  <c r="W53" i="5"/>
  <c r="W37" i="5"/>
  <c r="W21" i="5"/>
  <c r="V21" i="5"/>
  <c r="W5" i="5"/>
  <c r="V5" i="5"/>
  <c r="W74" i="5"/>
  <c r="W58" i="5"/>
  <c r="W42" i="5"/>
  <c r="W26" i="5"/>
  <c r="V26" i="5"/>
  <c r="W10" i="5"/>
  <c r="V10" i="5"/>
  <c r="W75" i="5"/>
  <c r="W59" i="5"/>
  <c r="W27" i="5"/>
  <c r="V27" i="5"/>
  <c r="W11" i="5"/>
  <c r="V11" i="5"/>
  <c r="W64" i="5"/>
  <c r="W48" i="5"/>
  <c r="V8" i="5"/>
  <c r="W16" i="5"/>
  <c r="V3" i="5"/>
  <c r="W36" i="5"/>
  <c r="V20" i="5"/>
  <c r="W19" i="5"/>
  <c r="V19" i="5"/>
  <c r="W72" i="5"/>
  <c r="W57" i="5"/>
  <c r="W25" i="5"/>
  <c r="V25" i="5"/>
  <c r="W78" i="5"/>
  <c r="W46" i="5"/>
  <c r="W14" i="5"/>
  <c r="V14" i="5"/>
  <c r="W63" i="5"/>
  <c r="W15" i="5"/>
  <c r="V15" i="5"/>
  <c r="W52" i="5"/>
  <c r="U34" i="5"/>
  <c r="W12" i="5"/>
  <c r="W28" i="5"/>
  <c r="W76" i="5"/>
  <c r="V4" i="5"/>
  <c r="W65" i="5"/>
  <c r="W49" i="5"/>
  <c r="W33" i="5"/>
  <c r="W17" i="5"/>
  <c r="V17" i="5"/>
  <c r="W70" i="5"/>
  <c r="W54" i="5"/>
  <c r="W38" i="5"/>
  <c r="W6" i="5"/>
  <c r="V6" i="5"/>
  <c r="W71" i="5"/>
  <c r="W55" i="5"/>
  <c r="W39" i="5"/>
  <c r="W23" i="5"/>
  <c r="V23" i="5"/>
  <c r="W7" i="5"/>
  <c r="V7" i="5"/>
  <c r="U3" i="5"/>
  <c r="W60" i="5"/>
  <c r="W44" i="5"/>
  <c r="U13" i="5"/>
  <c r="W4" i="5"/>
  <c r="W20" i="5"/>
  <c r="W84" i="5"/>
  <c r="W32" i="5"/>
  <c r="V16" i="5"/>
  <c r="W56" i="5"/>
  <c r="W40" i="5"/>
  <c r="W8" i="5"/>
  <c r="W24" i="5"/>
  <c r="W80" i="5"/>
  <c r="V28" i="5"/>
  <c r="V12" i="5"/>
  <c r="W47" i="5"/>
  <c r="AA21" i="6"/>
  <c r="Z21" i="6"/>
  <c r="AA25" i="6"/>
  <c r="Z25" i="6"/>
  <c r="AA17" i="6"/>
  <c r="Z17" i="6"/>
  <c r="AA13" i="6"/>
  <c r="Z13" i="6"/>
  <c r="AA9" i="6"/>
  <c r="Z9" i="6"/>
  <c r="AA5" i="6"/>
  <c r="Z5" i="6"/>
  <c r="AA84" i="6"/>
  <c r="AA80" i="6"/>
  <c r="AA76" i="6"/>
  <c r="AA72" i="6"/>
  <c r="AA68" i="6"/>
  <c r="AA64" i="6"/>
  <c r="AA60" i="6"/>
  <c r="AA56" i="6"/>
  <c r="AA52" i="6"/>
  <c r="AA48" i="6"/>
  <c r="AA44" i="6"/>
  <c r="AA40" i="6"/>
  <c r="AA36" i="6"/>
  <c r="AA32" i="6"/>
  <c r="Z28" i="6"/>
  <c r="AA28" i="6"/>
  <c r="Z24" i="6"/>
  <c r="AA24" i="6"/>
  <c r="Z20" i="6"/>
  <c r="AA20" i="6"/>
  <c r="Z16" i="6"/>
  <c r="AA16" i="6"/>
  <c r="Z12" i="6"/>
  <c r="AA12" i="6"/>
  <c r="Z8" i="6"/>
  <c r="AA8" i="6"/>
  <c r="Z4" i="6"/>
  <c r="AA4" i="6"/>
  <c r="Z27" i="6"/>
  <c r="AA27" i="6"/>
  <c r="Z23" i="6"/>
  <c r="AA23" i="6"/>
  <c r="Z19" i="6"/>
  <c r="AA19" i="6"/>
  <c r="Z15" i="6"/>
  <c r="AA15" i="6"/>
  <c r="Z11" i="6"/>
  <c r="AA11" i="6"/>
  <c r="Z7" i="6"/>
  <c r="AA7" i="6"/>
  <c r="Z26" i="6"/>
  <c r="AA26" i="6"/>
  <c r="Z18" i="6"/>
  <c r="AA18" i="6"/>
  <c r="Z14" i="6"/>
  <c r="AA14" i="6"/>
  <c r="Z10" i="6"/>
  <c r="AA10" i="6"/>
  <c r="Z6" i="6"/>
  <c r="AA6" i="6"/>
  <c r="AE4" i="7"/>
  <c r="AD4" i="7"/>
  <c r="AD16" i="7"/>
  <c r="AE16" i="7"/>
  <c r="AE26" i="7"/>
  <c r="AD26" i="7"/>
  <c r="AE10" i="7"/>
  <c r="AD10" i="7"/>
  <c r="AE17" i="7"/>
  <c r="AD17" i="7"/>
  <c r="AE47" i="7"/>
  <c r="AE31" i="7"/>
  <c r="AC16" i="7"/>
  <c r="AD15" i="7"/>
  <c r="AE15" i="7"/>
  <c r="AD28" i="7"/>
  <c r="AE28" i="7"/>
  <c r="AD12" i="7"/>
  <c r="AE12" i="7"/>
  <c r="AE6" i="7"/>
  <c r="AD6" i="7"/>
  <c r="AE13" i="7"/>
  <c r="AD13" i="7"/>
  <c r="AD27" i="7"/>
  <c r="AE27" i="7"/>
  <c r="AD11" i="7"/>
  <c r="AE11" i="7"/>
  <c r="AD24" i="7"/>
  <c r="AE24" i="7"/>
  <c r="AD8" i="7"/>
  <c r="AE8" i="7"/>
  <c r="AE18" i="7"/>
  <c r="AD18" i="7"/>
  <c r="AE25" i="7"/>
  <c r="AD25" i="7"/>
  <c r="AD9" i="7"/>
  <c r="AE9" i="7"/>
  <c r="AC23" i="7"/>
  <c r="AD23" i="7"/>
  <c r="AE23" i="7"/>
  <c r="AD7" i="7"/>
  <c r="AE7" i="7"/>
  <c r="AD20" i="7"/>
  <c r="AE20" i="7"/>
  <c r="AE14" i="7"/>
  <c r="AD14" i="7"/>
  <c r="AD21" i="7"/>
  <c r="AE21" i="7"/>
  <c r="AE5" i="7"/>
  <c r="AD5" i="7"/>
  <c r="AC7" i="7"/>
  <c r="AD19" i="7"/>
  <c r="AE19" i="7"/>
  <c r="AG71" i="8"/>
  <c r="AI71" i="8"/>
  <c r="AI45" i="8"/>
  <c r="AG45" i="8"/>
  <c r="AI21" i="8"/>
  <c r="AG21" i="8"/>
  <c r="AH21" i="8"/>
  <c r="AI77" i="8"/>
  <c r="AG77" i="8"/>
  <c r="AI66" i="8"/>
  <c r="AG66" i="8"/>
  <c r="AI34" i="8"/>
  <c r="AG34" i="8"/>
  <c r="AH10" i="8"/>
  <c r="AI10" i="8"/>
  <c r="AG10" i="8"/>
  <c r="AG67" i="8"/>
  <c r="AI67" i="8"/>
  <c r="AG43" i="8"/>
  <c r="AI43" i="8"/>
  <c r="AG19" i="8"/>
  <c r="AH19" i="8"/>
  <c r="AI19" i="8"/>
  <c r="AH3" i="8"/>
  <c r="AG3" i="8"/>
  <c r="AI3" i="8"/>
  <c r="AI72" i="8"/>
  <c r="AG72" i="8"/>
  <c r="AI48" i="8"/>
  <c r="AG48" i="8"/>
  <c r="AH16" i="8"/>
  <c r="AI16" i="8"/>
  <c r="AG16" i="8"/>
  <c r="AG79" i="8"/>
  <c r="AI79" i="8"/>
  <c r="AI57" i="8"/>
  <c r="AG57" i="8"/>
  <c r="AI41" i="8"/>
  <c r="AG41" i="8"/>
  <c r="AI33" i="8"/>
  <c r="AG33" i="8"/>
  <c r="AI17" i="8"/>
  <c r="AG17" i="8"/>
  <c r="AH17" i="8"/>
  <c r="AI85" i="8"/>
  <c r="AG85" i="8"/>
  <c r="AI78" i="8"/>
  <c r="AG78" i="8"/>
  <c r="AI70" i="8"/>
  <c r="AG70" i="8"/>
  <c r="AI54" i="8"/>
  <c r="AG54" i="8"/>
  <c r="AI46" i="8"/>
  <c r="AG46" i="8"/>
  <c r="AH14" i="8"/>
  <c r="AI14" i="8"/>
  <c r="AG14" i="8"/>
  <c r="AG75" i="8"/>
  <c r="AI75" i="8"/>
  <c r="AG63" i="8"/>
  <c r="AI63" i="8"/>
  <c r="AG55" i="8"/>
  <c r="AI55" i="8"/>
  <c r="AG47" i="8"/>
  <c r="AI47" i="8"/>
  <c r="AG39" i="8"/>
  <c r="AI39" i="8"/>
  <c r="AG31" i="8"/>
  <c r="AI31" i="8"/>
  <c r="AG23" i="8"/>
  <c r="AH23" i="8"/>
  <c r="AI23" i="8"/>
  <c r="AG15" i="8"/>
  <c r="AH15" i="8"/>
  <c r="AI15" i="8"/>
  <c r="AG7" i="8"/>
  <c r="AH7" i="8"/>
  <c r="AI7" i="8"/>
  <c r="AI84" i="8"/>
  <c r="AG84" i="8"/>
  <c r="AI76" i="8"/>
  <c r="AG76" i="8"/>
  <c r="AI68" i="8"/>
  <c r="AG68" i="8"/>
  <c r="AI60" i="8"/>
  <c r="AG60" i="8"/>
  <c r="AI52" i="8"/>
  <c r="AG52" i="8"/>
  <c r="AI44" i="8"/>
  <c r="AG44" i="8"/>
  <c r="AI36" i="8"/>
  <c r="AG36" i="8"/>
  <c r="AH28" i="8"/>
  <c r="AI28" i="8"/>
  <c r="AG28" i="8"/>
  <c r="AH20" i="8"/>
  <c r="AI20" i="8"/>
  <c r="AG20" i="8"/>
  <c r="AH12" i="8"/>
  <c r="AI12" i="8"/>
  <c r="AG12" i="8"/>
  <c r="AH4" i="8"/>
  <c r="AI4" i="8"/>
  <c r="AG4" i="8"/>
  <c r="AI61" i="8"/>
  <c r="AG61" i="8"/>
  <c r="AI37" i="8"/>
  <c r="AG37" i="8"/>
  <c r="AI13" i="8"/>
  <c r="AG13" i="8"/>
  <c r="AH13" i="8"/>
  <c r="AI58" i="8"/>
  <c r="AG58" i="8"/>
  <c r="AI42" i="8"/>
  <c r="AG42" i="8"/>
  <c r="AH26" i="8"/>
  <c r="AI26" i="8"/>
  <c r="AG26" i="8"/>
  <c r="AG83" i="8"/>
  <c r="AI83" i="8"/>
  <c r="AG51" i="8"/>
  <c r="AI51" i="8"/>
  <c r="AG27" i="8"/>
  <c r="AH27" i="8"/>
  <c r="AI27" i="8"/>
  <c r="AI73" i="8"/>
  <c r="AG73" i="8"/>
  <c r="AI64" i="8"/>
  <c r="AG64" i="8"/>
  <c r="AI40" i="8"/>
  <c r="AG40" i="8"/>
  <c r="AI32" i="8"/>
  <c r="AG32" i="8"/>
  <c r="AH8" i="8"/>
  <c r="AI8" i="8"/>
  <c r="AG8" i="8"/>
  <c r="AI53" i="8"/>
  <c r="AG53" i="8"/>
  <c r="AI5" i="8"/>
  <c r="AG5" i="8"/>
  <c r="AH5" i="8"/>
  <c r="AI74" i="8"/>
  <c r="AG74" i="8"/>
  <c r="AI50" i="8"/>
  <c r="AG50" i="8"/>
  <c r="AH18" i="8"/>
  <c r="AI18" i="8"/>
  <c r="AG18" i="8"/>
  <c r="AG59" i="8"/>
  <c r="AI59" i="8"/>
  <c r="AG35" i="8"/>
  <c r="AI35" i="8"/>
  <c r="AG11" i="8"/>
  <c r="AH11" i="8"/>
  <c r="AI11" i="8"/>
  <c r="AI80" i="8"/>
  <c r="AG80" i="8"/>
  <c r="AI56" i="8"/>
  <c r="AG56" i="8"/>
  <c r="AH24" i="8"/>
  <c r="AI24" i="8"/>
  <c r="AG24" i="8"/>
  <c r="AI65" i="8"/>
  <c r="AG65" i="8"/>
  <c r="AI49" i="8"/>
  <c r="AG49" i="8"/>
  <c r="AI25" i="8"/>
  <c r="AG25" i="8"/>
  <c r="AH25" i="8"/>
  <c r="AI9" i="8"/>
  <c r="AG9" i="8"/>
  <c r="AH9" i="8"/>
  <c r="AI69" i="8"/>
  <c r="AG69" i="8"/>
  <c r="AI62" i="8"/>
  <c r="AG62" i="8"/>
  <c r="AI38" i="8"/>
  <c r="AG38" i="8"/>
  <c r="AH6" i="8"/>
  <c r="AI6" i="8"/>
  <c r="AG6" i="8"/>
  <c r="AC38" i="7"/>
  <c r="AC54" i="7"/>
  <c r="AC5" i="7"/>
  <c r="AD3" i="7"/>
  <c r="AC3" i="7"/>
  <c r="AC76" i="7"/>
  <c r="AC4" i="7"/>
  <c r="AC37" i="7"/>
  <c r="AC69" i="7"/>
  <c r="AC85" i="7"/>
  <c r="AC27" i="7"/>
  <c r="AC24" i="7"/>
  <c r="AC42" i="7"/>
  <c r="AC58" i="7"/>
  <c r="AC74" i="7"/>
  <c r="AC13" i="7"/>
  <c r="AC12" i="7"/>
  <c r="AC32" i="7"/>
  <c r="AC48" i="7"/>
  <c r="AC64" i="7"/>
  <c r="AC80" i="7"/>
  <c r="AC19" i="7"/>
  <c r="AC41" i="7"/>
  <c r="AC57" i="7"/>
  <c r="AC73" i="7"/>
  <c r="AC11" i="7"/>
  <c r="AC10" i="7"/>
  <c r="AC26" i="7"/>
  <c r="AC43" i="7"/>
  <c r="AC59" i="7"/>
  <c r="AC75" i="7"/>
  <c r="AC6" i="7"/>
  <c r="AC46" i="7"/>
  <c r="AC62" i="7"/>
  <c r="AC78" i="7"/>
  <c r="AC17" i="7"/>
  <c r="AC36" i="7"/>
  <c r="AC52" i="7"/>
  <c r="AC68" i="7"/>
  <c r="AC84" i="7"/>
  <c r="AC25" i="7"/>
  <c r="AC45" i="7"/>
  <c r="AC61" i="7"/>
  <c r="AC77" i="7"/>
  <c r="AC15" i="7"/>
  <c r="AC31" i="7"/>
  <c r="AC47" i="7"/>
  <c r="AC63" i="7"/>
  <c r="AC79" i="7"/>
  <c r="AC14" i="7"/>
  <c r="AC34" i="7"/>
  <c r="AC50" i="7"/>
  <c r="AC66" i="7"/>
  <c r="AC21" i="7"/>
  <c r="AC40" i="7"/>
  <c r="AC56" i="7"/>
  <c r="AC72" i="7"/>
  <c r="AC9" i="7"/>
  <c r="AC8" i="7"/>
  <c r="AC33" i="7"/>
  <c r="AC49" i="7"/>
  <c r="AC65" i="7"/>
  <c r="AC20" i="7"/>
  <c r="AC35" i="7"/>
  <c r="AC51" i="7"/>
  <c r="AC67" i="7"/>
  <c r="AC83" i="7"/>
  <c r="AC70" i="7"/>
  <c r="AC28" i="7"/>
  <c r="AC53" i="7"/>
  <c r="AC39" i="7"/>
  <c r="AC55" i="7"/>
  <c r="AC71" i="7"/>
  <c r="AC60" i="7"/>
  <c r="AC44" i="7"/>
  <c r="Y33" i="6"/>
  <c r="Y41" i="6"/>
  <c r="Y53" i="6"/>
  <c r="Y65" i="6"/>
  <c r="Y73" i="6"/>
  <c r="Y77" i="6"/>
  <c r="Y85" i="6"/>
  <c r="Y11" i="6"/>
  <c r="Y15" i="6"/>
  <c r="Y27" i="6"/>
  <c r="Y24" i="6"/>
  <c r="Y34" i="6"/>
  <c r="Y42" i="6"/>
  <c r="Y46" i="6"/>
  <c r="Y54" i="6"/>
  <c r="Y62" i="6"/>
  <c r="Y26" i="6"/>
  <c r="Y31" i="6"/>
  <c r="Y35" i="6"/>
  <c r="Y39" i="6"/>
  <c r="Y47" i="6"/>
  <c r="Y51" i="6"/>
  <c r="Y55" i="6"/>
  <c r="Y59" i="6"/>
  <c r="Y63" i="6"/>
  <c r="Y67" i="6"/>
  <c r="Y71" i="6"/>
  <c r="Y75" i="6"/>
  <c r="Y79" i="6"/>
  <c r="Y83" i="6"/>
  <c r="Y7" i="6"/>
  <c r="Y16" i="6"/>
  <c r="Y18" i="6"/>
  <c r="Y23" i="6"/>
  <c r="Y6" i="6"/>
  <c r="Y14" i="6"/>
  <c r="Y28" i="6"/>
  <c r="Y32" i="6"/>
  <c r="Y36" i="6"/>
  <c r="Y40" i="6"/>
  <c r="Y44" i="6"/>
  <c r="Y48" i="6"/>
  <c r="Y52" i="6"/>
  <c r="Y56" i="6"/>
  <c r="Y60" i="6"/>
  <c r="Y64" i="6"/>
  <c r="Y68" i="6"/>
  <c r="Y72" i="6"/>
  <c r="Y76" i="6"/>
  <c r="Y80" i="6"/>
  <c r="Y84" i="6"/>
  <c r="Y9" i="6"/>
  <c r="Y4" i="6"/>
  <c r="Y19" i="6"/>
  <c r="Y25" i="6"/>
  <c r="Y8" i="6"/>
  <c r="Y45" i="6"/>
  <c r="Y37" i="6"/>
  <c r="Y49" i="6"/>
  <c r="Y61" i="6"/>
  <c r="Y69" i="6"/>
  <c r="Y20" i="6"/>
  <c r="Y38" i="6"/>
  <c r="Y50" i="6"/>
  <c r="Y58" i="6"/>
  <c r="Y66" i="6"/>
  <c r="Y70" i="6"/>
  <c r="Y74" i="6"/>
  <c r="Y78" i="6"/>
  <c r="Y5" i="6"/>
  <c r="Y13" i="6"/>
  <c r="Y17" i="6"/>
  <c r="Y21" i="6"/>
  <c r="Z3" i="6"/>
  <c r="Y3" i="6"/>
  <c r="Y12" i="6"/>
  <c r="Y57" i="6"/>
  <c r="Y10" i="6"/>
  <c r="U53" i="5"/>
  <c r="U27" i="5"/>
  <c r="U48" i="5"/>
  <c r="U19" i="5"/>
  <c r="U79" i="5"/>
  <c r="U42" i="5"/>
  <c r="U58" i="5"/>
  <c r="U57" i="5"/>
  <c r="U73" i="5"/>
  <c r="U10" i="5"/>
  <c r="U68" i="5"/>
  <c r="U45" i="5"/>
  <c r="U61" i="5"/>
  <c r="U77" i="5"/>
  <c r="U15" i="5"/>
  <c r="U40" i="5"/>
  <c r="U56" i="5"/>
  <c r="U72" i="5"/>
  <c r="U8" i="5"/>
  <c r="U39" i="5"/>
  <c r="U55" i="5"/>
  <c r="U71" i="5"/>
  <c r="U7" i="5"/>
  <c r="U6" i="5"/>
  <c r="U50" i="5"/>
  <c r="U66" i="5"/>
  <c r="U78" i="5"/>
  <c r="U33" i="5"/>
  <c r="U49" i="5"/>
  <c r="U65" i="5"/>
  <c r="U20" i="5"/>
  <c r="U28" i="5"/>
  <c r="U44" i="5"/>
  <c r="U60" i="5"/>
  <c r="U76" i="5"/>
  <c r="U4" i="5"/>
  <c r="U26" i="5"/>
  <c r="U59" i="5"/>
  <c r="U75" i="5"/>
  <c r="U16" i="5"/>
  <c r="U14" i="5"/>
  <c r="U38" i="5"/>
  <c r="U54" i="5"/>
  <c r="U70" i="5"/>
  <c r="U69" i="5"/>
  <c r="U32" i="5"/>
  <c r="U80" i="5"/>
  <c r="U47" i="5"/>
  <c r="U63" i="5"/>
  <c r="U41" i="5"/>
  <c r="U11" i="5"/>
  <c r="U52" i="5"/>
  <c r="U84" i="5"/>
  <c r="U25" i="5"/>
  <c r="U35" i="5"/>
  <c r="U51" i="5"/>
  <c r="U67" i="5"/>
  <c r="U83" i="5"/>
  <c r="U23" i="5"/>
  <c r="U24" i="5"/>
  <c r="U12" i="5"/>
  <c r="U46" i="5"/>
  <c r="U62" i="5"/>
  <c r="U74" i="5"/>
  <c r="U37" i="5"/>
  <c r="U85" i="5"/>
  <c r="U64" i="5"/>
  <c r="U31" i="5"/>
  <c r="U18" i="5"/>
  <c r="U36" i="5"/>
  <c r="U9" i="5"/>
  <c r="N38" i="3"/>
  <c r="N70" i="3"/>
  <c r="N4" i="3"/>
  <c r="N61" i="3"/>
  <c r="N27" i="3"/>
  <c r="N51" i="3"/>
  <c r="N71" i="3"/>
  <c r="N48" i="3"/>
  <c r="N42" i="3"/>
  <c r="N74" i="3"/>
  <c r="N13" i="3"/>
  <c r="N12" i="3"/>
  <c r="N33" i="3"/>
  <c r="N49" i="3"/>
  <c r="N65" i="3"/>
  <c r="N10" i="3"/>
  <c r="N64" i="3"/>
  <c r="N39" i="3"/>
  <c r="N75" i="3"/>
  <c r="N18" i="3"/>
  <c r="N36" i="3"/>
  <c r="N72" i="3"/>
  <c r="N46" i="3"/>
  <c r="N62" i="3"/>
  <c r="N78" i="3"/>
  <c r="N84" i="3"/>
  <c r="N25" i="3"/>
  <c r="N53" i="3"/>
  <c r="N69" i="3"/>
  <c r="N26" i="3"/>
  <c r="N15" i="3"/>
  <c r="N67" i="3"/>
  <c r="N80" i="3"/>
  <c r="N59" i="3"/>
  <c r="N79" i="3"/>
  <c r="N23" i="3"/>
  <c r="N40" i="3"/>
  <c r="N56" i="3"/>
  <c r="N34" i="3"/>
  <c r="N50" i="3"/>
  <c r="N66" i="3"/>
  <c r="N21" i="3"/>
  <c r="N9" i="3"/>
  <c r="N8" i="3"/>
  <c r="N41" i="3"/>
  <c r="N57" i="3"/>
  <c r="N73" i="3"/>
  <c r="N83" i="3"/>
  <c r="N20" i="3"/>
  <c r="N31" i="3"/>
  <c r="N47" i="3"/>
  <c r="N63" i="3"/>
  <c r="N7" i="3"/>
  <c r="N6" i="3"/>
  <c r="N44" i="3"/>
  <c r="N60" i="3"/>
  <c r="N5" i="3"/>
  <c r="N77" i="3"/>
  <c r="N35" i="3"/>
  <c r="N14" i="3"/>
  <c r="N28" i="3"/>
  <c r="N55" i="3"/>
  <c r="N54" i="3"/>
  <c r="N3" i="3"/>
  <c r="O3" i="3"/>
  <c r="N45" i="3"/>
  <c r="N85" i="3"/>
  <c r="N32" i="3"/>
  <c r="N16" i="3"/>
  <c r="N68" i="3"/>
  <c r="N24" i="3"/>
  <c r="N58" i="3"/>
  <c r="N19" i="3"/>
  <c r="N52" i="3"/>
  <c r="Q6" i="4"/>
  <c r="Q36" i="4"/>
  <c r="Q44" i="4"/>
  <c r="Q52" i="4"/>
  <c r="Q60" i="4"/>
  <c r="Q77" i="4"/>
  <c r="Q85" i="4"/>
  <c r="Q15" i="4"/>
  <c r="Q10" i="4"/>
  <c r="Q61" i="4"/>
  <c r="Q53" i="4"/>
  <c r="Q37" i="4"/>
  <c r="Q38" i="4"/>
  <c r="Q46" i="4"/>
  <c r="Q62" i="4"/>
  <c r="Q23" i="4"/>
  <c r="Q14" i="4"/>
  <c r="Q32" i="4"/>
  <c r="Q40" i="4"/>
  <c r="Q48" i="4"/>
  <c r="Q56" i="4"/>
  <c r="Q73" i="4"/>
  <c r="Q11" i="4"/>
  <c r="Q27" i="4"/>
  <c r="Q57" i="4"/>
  <c r="Q49" i="4"/>
  <c r="Q41" i="4"/>
  <c r="Q33" i="4"/>
  <c r="Q24" i="4"/>
  <c r="Q34" i="4"/>
  <c r="Q42" i="4"/>
  <c r="Q50" i="4"/>
  <c r="Q58" i="4"/>
  <c r="Q67" i="4"/>
  <c r="Q75" i="4"/>
  <c r="Q83" i="4"/>
  <c r="Q16" i="4"/>
  <c r="Q18" i="4"/>
  <c r="Q28" i="4"/>
  <c r="Q69" i="4"/>
  <c r="Q20" i="4"/>
  <c r="Q45" i="4"/>
  <c r="Q54" i="4"/>
  <c r="Q71" i="4"/>
  <c r="Q79" i="4"/>
  <c r="Q7" i="4"/>
  <c r="Q19" i="4"/>
  <c r="H49" i="2"/>
  <c r="H31" i="2"/>
  <c r="I7" i="2"/>
  <c r="H36" i="2"/>
  <c r="I20" i="2"/>
  <c r="H10" i="2"/>
  <c r="H39" i="2"/>
  <c r="H46" i="2"/>
  <c r="H70" i="2"/>
  <c r="H75" i="2"/>
  <c r="H84" i="2"/>
  <c r="H51" i="2"/>
  <c r="I27" i="2"/>
  <c r="H27" i="2"/>
  <c r="H63" i="2"/>
  <c r="H60" i="2"/>
  <c r="H80" i="2"/>
  <c r="H44" i="2"/>
  <c r="H52" i="2"/>
  <c r="H69" i="2"/>
  <c r="I23" i="2"/>
  <c r="I15" i="2"/>
  <c r="H28" i="2"/>
  <c r="H45" i="2"/>
  <c r="H61" i="2"/>
  <c r="I10" i="2"/>
  <c r="H32" i="2"/>
  <c r="H4" i="2"/>
  <c r="I4" i="2"/>
  <c r="H20" i="2"/>
  <c r="I19" i="2"/>
  <c r="H12" i="2"/>
  <c r="H26" i="2"/>
  <c r="I26" i="2"/>
  <c r="H5" i="2"/>
  <c r="H21" i="2"/>
  <c r="I21" i="2"/>
  <c r="H13" i="2"/>
  <c r="I13" i="2"/>
  <c r="H19" i="2"/>
  <c r="H14" i="2"/>
  <c r="H18" i="2"/>
</calcChain>
</file>

<file path=xl/comments1.xml><?xml version="1.0" encoding="utf-8"?>
<comments xmlns="http://schemas.openxmlformats.org/spreadsheetml/2006/main">
  <authors>
    <author>Tamminiemi Toni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Tamminiemi Toni:</t>
        </r>
        <r>
          <rPr>
            <sz val="9"/>
            <color indexed="81"/>
            <rFont val="Tahoma"/>
            <charset val="1"/>
          </rPr>
          <t xml:space="preserve">
NÄMÄ NÄKYY VAIN KUN LAJITTELU ON  TEHTY</t>
        </r>
      </text>
    </comment>
  </commentList>
</comments>
</file>

<file path=xl/sharedStrings.xml><?xml version="1.0" encoding="utf-8"?>
<sst xmlns="http://schemas.openxmlformats.org/spreadsheetml/2006/main" count="755" uniqueCount="282">
  <si>
    <t>Numero</t>
  </si>
  <si>
    <t>Luokka</t>
  </si>
  <si>
    <t>Pyörä</t>
  </si>
  <si>
    <t>Lähtöaika</t>
  </si>
  <si>
    <t>Maaliaika</t>
  </si>
  <si>
    <t>Pätkäaika</t>
  </si>
  <si>
    <t>EK1</t>
  </si>
  <si>
    <t>EK2</t>
  </si>
  <si>
    <t>EK3</t>
  </si>
  <si>
    <t>EK4</t>
  </si>
  <si>
    <t>EK5</t>
  </si>
  <si>
    <t>EK6</t>
  </si>
  <si>
    <t>EK7</t>
  </si>
  <si>
    <t>    Jupiter 3v</t>
  </si>
  <si>
    <t>    Lady</t>
  </si>
  <si>
    <t>    Joku vanha scott</t>
  </si>
  <si>
    <t>    Nishiki Cross hybrid 352 allroads</t>
  </si>
  <si>
    <t>    Canyon</t>
  </si>
  <si>
    <t>    Helkama S2800</t>
  </si>
  <si>
    <t>    Mummomallinmankeli</t>
  </si>
  <si>
    <t>    Trek X-Cal</t>
  </si>
  <si>
    <t>    It Bike</t>
  </si>
  <si>
    <t>    KossuIceOne</t>
  </si>
  <si>
    <t>       ?</t>
  </si>
  <si>
    <t>      Seniorit</t>
  </si>
  <si>
    <t>       Se nopsa taas</t>
  </si>
  <si>
    <t>       Seniorit</t>
  </si>
  <si>
    <t>       Pappa pyörä</t>
  </si>
  <si>
    <t>       DP</t>
  </si>
  <si>
    <t>       WRC</t>
  </si>
  <si>
    <t>       Turbo Tandem</t>
  </si>
  <si>
    <t>       Historic</t>
  </si>
  <si>
    <t>       Radon, viimevuotinen kehitysversio</t>
  </si>
  <si>
    <t>       Nishiki X-29 WRC</t>
  </si>
  <si>
    <t>       Autoteema WRC-03</t>
  </si>
  <si>
    <t>       Petrol Bros Vitali S2000</t>
  </si>
  <si>
    <t>       S-WRC</t>
  </si>
  <si>
    <t>       Petrol Bros Max S2000</t>
  </si>
  <si>
    <t>       Petrol Bros Gaz S2000</t>
  </si>
  <si>
    <t>       Tuulennopea leskentekijä</t>
  </si>
  <si>
    <t>       Nisula HRT</t>
  </si>
  <si>
    <t>       Korva-Tunturi-Monte-Carlo-Edition</t>
  </si>
  <si>
    <t>       Petrol Bros. Vin World Rally Cycle</t>
  </si>
  <si>
    <t>       Työsuhde Polkupyörä</t>
  </si>
  <si>
    <t>       Historic</t>
  </si>
  <si>
    <t>       Cetra</t>
  </si>
  <si>
    <t>       Jonkinlainen monivaihteinen kulkine</t>
  </si>
  <si>
    <t>       Gary Fisher</t>
  </si>
  <si>
    <t>       Polkupyörä</t>
  </si>
  <si>
    <t>       Biltema WRC</t>
  </si>
  <si>
    <t>       Nopsa Picnic 3 vaihteinen</t>
  </si>
  <si>
    <t>       Nopsa</t>
  </si>
  <si>
    <t>       Pivot Team Finland</t>
  </si>
  <si>
    <t>       Kenton</t>
  </si>
  <si>
    <t>       Hankitaan</t>
  </si>
  <si>
    <t>      Mondaker Foxy RX</t>
  </si>
  <si>
    <t>      WRC </t>
  </si>
  <si>
    <t>       Crescent Edge R5</t>
  </si>
  <si>
    <t>       Härkäpannu Tunturi</t>
  </si>
  <si>
    <t>       Tunturi</t>
  </si>
  <si>
    <t>       "Paketti" vielä rakenteilla</t>
  </si>
  <si>
    <t>       Putkirunko-Tunturi gr.B</t>
  </si>
  <si>
    <t>       Focus WRC</t>
  </si>
  <si>
    <t>       Pikkulamppuinen Kostaja</t>
  </si>
  <si>
    <t>       Villari</t>
  </si>
  <si>
    <t>       M.Leistiö Sport Tunturi</t>
  </si>
  <si>
    <t>       Red schimmer (ex Rino)</t>
  </si>
  <si>
    <t>       Felt</t>
  </si>
  <si>
    <t>       Nippon mikä lie</t>
  </si>
  <si>
    <t>       Helkama Hyper</t>
  </si>
  <si>
    <t>       Radoni ja nasse</t>
  </si>
  <si>
    <t>       DBS Metro(sexual)-96</t>
  </si>
  <si>
    <t>       Legendary Yosemite</t>
  </si>
  <si>
    <t>       Trek Session 77</t>
  </si>
  <si>
    <t>       Joku rotisko</t>
  </si>
  <si>
    <t>       Mummomalli</t>
  </si>
  <si>
    <t>       BLTM 26 V7</t>
  </si>
  <si>
    <t>       Tunturi Poni</t>
  </si>
  <si>
    <t>       MB X-Trail black'n white</t>
  </si>
  <si>
    <t>       Neck Sweat Evo 5</t>
  </si>
  <si>
    <t>       Hirmunen</t>
  </si>
  <si>
    <t>       Musta Syöjätär</t>
  </si>
  <si>
    <t>       KossuIceOne</t>
  </si>
  <si>
    <t>       Helkama Rallye</t>
  </si>
  <si>
    <t>       Ex-Hannu Karpo</t>
  </si>
  <si>
    <t>       Polkupyörä :)</t>
  </si>
  <si>
    <t>       CyclePro Retro WRC</t>
  </si>
  <si>
    <t>       Mummon vanha</t>
  </si>
  <si>
    <t>       Pony Express Tunturi</t>
  </si>
  <si>
    <t>       WRC</t>
  </si>
  <si>
    <t>       Prototype Unit Racing</t>
  </si>
  <si>
    <t>       Kronan Swedish Army Limited Edition</t>
  </si>
  <si>
    <t>       Mini White Maxxin Bike</t>
  </si>
  <si>
    <t>       Norola racing team Opel Adam 2000i</t>
  </si>
  <si>
    <t>       Kona</t>
  </si>
  <si>
    <t>       Felt Racing "Chip tuning"</t>
  </si>
  <si>
    <t>       Tsaijant</t>
  </si>
  <si>
    <t>       Leevi's Kebab</t>
  </si>
  <si>
    <t>1.</t>
  </si>
  <si>
    <t>Lady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</si>
  <si>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</si>
  <si>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</si>
  <si>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</si>
  <si>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</si>
  <si>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</si>
  <si>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</si>
  <si>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</si>
  <si>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</si>
  <si>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</si>
  <si>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Seniorit</t>
  </si>
  <si>
    <t>11.</t>
  </si>
  <si>
    <t>12.</t>
  </si>
  <si>
    <t>13.</t>
  </si>
  <si>
    <t>14.</t>
  </si>
  <si>
    <t>15.</t>
  </si>
  <si>
    <t>20.</t>
  </si>
  <si>
    <t>21.</t>
  </si>
  <si>
    <t>WRC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</si>
  <si>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</si>
  <si>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</si>
  <si>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</si>
  <si>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</si>
  <si>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</si>
  <si>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</si>
  <si>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</si>
  <si>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</si>
  <si>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</si>
  <si>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Historic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</si>
  <si>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</si>
  <si>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</si>
  <si>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</si>
  <si>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</si>
  <si>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</si>
  <si>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</si>
  <si>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</si>
  <si>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</si>
  <si>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</si>
  <si>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</si>
  <si>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</si>
  <si>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</si>
  <si>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</si>
  <si>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</si>
  <si>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</si>
  <si>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</si>
  <si>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</si>
  <si>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</si>
  <si>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</si>
  <si>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</si>
  <si>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</si>
  <si>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</si>
  <si>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</si>
  <si>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</si>
  <si>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</si>
  <si>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</si>
  <si>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</si>
  <si>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</si>
  <si>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</si>
  <si>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</si>
  <si>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</si>
  <si>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</si>
  <si>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</si>
  <si>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</si>
  <si>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</si>
  <si>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</si>
  <si>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</si>
  <si>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</si>
  <si>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</si>
  <si>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</si>
  <si>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</si>
  <si>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</si>
  <si>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</si>
  <si>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</si>
  <si>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</si>
  <si>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</si>
  <si>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</si>
  <si>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</si>
  <si>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</si>
  <si>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</si>
  <si>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</si>
  <si>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</si>
  <si>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</si>
  <si>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</si>
  <si>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</si>
  <si>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</si>
  <si>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</si>
  <si>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Tanja Suiteri</t>
  </si>
  <si>
    <t>Asta remes</t>
  </si>
  <si>
    <t>Piia Suiteri</t>
  </si>
  <si>
    <t>Maija Tuomainen</t>
  </si>
  <si>
    <t>Seija Suiteri</t>
  </si>
  <si>
    <t>Jenni Rönkkö</t>
  </si>
  <si>
    <t>Susanna Tolsa</t>
  </si>
  <si>
    <t>Niina Siemssen</t>
  </si>
  <si>
    <t>Sini Koschmieder *</t>
  </si>
  <si>
    <t>Asko autio </t>
  </si>
  <si>
    <t>Timo Nyyssönen</t>
  </si>
  <si>
    <t>Timo Klemetti</t>
  </si>
  <si>
    <t>Hannu Antila *</t>
  </si>
  <si>
    <t>Jani Moisanen</t>
  </si>
  <si>
    <t>Ville Laurila </t>
  </si>
  <si>
    <t>Markus Autio</t>
  </si>
  <si>
    <t>Sami Heikkilä</t>
  </si>
  <si>
    <t>Toni Tamminiemi</t>
  </si>
  <si>
    <t>Juha Kontio</t>
  </si>
  <si>
    <t>Mikko Pajunen</t>
  </si>
  <si>
    <t>Anssi Viinikka</t>
  </si>
  <si>
    <t>Hannu Hintsala *</t>
  </si>
  <si>
    <t>Henry Äyräväinen </t>
  </si>
  <si>
    <t>Juho Puumalainen </t>
  </si>
  <si>
    <t>Mika Sorsa</t>
  </si>
  <si>
    <t>Marko Sojonen </t>
  </si>
  <si>
    <t>Marko Kämäräinen *</t>
  </si>
  <si>
    <t>Antti Mehtonen *</t>
  </si>
  <si>
    <t>Teppo Mäkinen *</t>
  </si>
  <si>
    <t>Pietari Markko </t>
  </si>
  <si>
    <t>Miika Mattola </t>
  </si>
  <si>
    <t>Ari Pärnäjärvi</t>
  </si>
  <si>
    <t>Mika Penttinen </t>
  </si>
  <si>
    <t>Jani "Jaquels" Käyhty</t>
  </si>
  <si>
    <t>Juha Poikonen </t>
  </si>
  <si>
    <t>Teemu Nyyssönen</t>
  </si>
  <si>
    <t>Jani Salo</t>
  </si>
  <si>
    <t>Pasi Lahtinen</t>
  </si>
  <si>
    <t>Tero Ahonen</t>
  </si>
  <si>
    <t>Topi Luhtinen *</t>
  </si>
  <si>
    <t>Henrik Frank </t>
  </si>
  <si>
    <t>Elmeri Mäki-Kulmala *</t>
  </si>
  <si>
    <t>Anssi Tawast</t>
  </si>
  <si>
    <t>Tuomo Nikkola</t>
  </si>
  <si>
    <t>Teemu "Dumbo" Arminen</t>
  </si>
  <si>
    <t>Antero Kuukkanen</t>
  </si>
  <si>
    <t>Jaakko Lavio</t>
  </si>
  <si>
    <t>   S-WRC</t>
  </si>
  <si>
    <t>Arto Tuominen </t>
  </si>
  <si>
    <t>Teuvo Manner</t>
  </si>
  <si>
    <t>Jarno Arilehto</t>
  </si>
  <si>
    <t>Mika Porkka *</t>
  </si>
  <si>
    <t>Jari Paananen</t>
  </si>
  <si>
    <t>Vesa Manninen</t>
  </si>
  <si>
    <t>Osmo Laitila</t>
  </si>
  <si>
    <t>Janne Paananen</t>
  </si>
  <si>
    <t>Lauri Järvelä</t>
  </si>
  <si>
    <t>Lauri lehto</t>
  </si>
  <si>
    <t>Jani Maukonen</t>
  </si>
  <si>
    <t>Henri Saarinen</t>
  </si>
  <si>
    <t>Jussi Perälä </t>
  </si>
  <si>
    <t>Mikko Stranden</t>
  </si>
  <si>
    <t>Kalle Pehkonen</t>
  </si>
  <si>
    <t>Antti Kihlström </t>
  </si>
  <si>
    <t>Reino Koskinen</t>
  </si>
  <si>
    <t>Sascha Koschmieder *</t>
  </si>
  <si>
    <t>Mikko Lukka </t>
  </si>
  <si>
    <t>Matti Peltola</t>
  </si>
  <si>
    <t>Matti Nuora *</t>
  </si>
  <si>
    <t>Antti Nousiainen</t>
  </si>
  <si>
    <t>Aatu Tunturi </t>
  </si>
  <si>
    <t>Antti Rikama</t>
  </si>
  <si>
    <t>Aleksi Paakkarinen</t>
  </si>
  <si>
    <t>Arto Malinen</t>
  </si>
  <si>
    <t>Ville Hälikkä </t>
  </si>
  <si>
    <t>Pekka Wartiainen</t>
  </si>
  <si>
    <t>Mika Lindeqvist *</t>
  </si>
  <si>
    <t>Jari "mini" Valkonen *</t>
  </si>
  <si>
    <t>Pasi Rutanen </t>
  </si>
  <si>
    <t>Vesa Hakala</t>
  </si>
  <si>
    <t>Hannu Nurmi *</t>
  </si>
  <si>
    <t>Jussi Liimatainen</t>
  </si>
  <si>
    <t>Gharib Ikni </t>
  </si>
  <si>
    <t>Leevi Kastikainen *</t>
  </si>
  <si>
    <t>Nimi</t>
  </si>
  <si>
    <t>S-WRC</t>
  </si>
  <si>
    <t>EK 2 Jälkeinen tilanne</t>
  </si>
  <si>
    <t>EK 3 Jälkeinen tilanne</t>
  </si>
  <si>
    <t>EK 4 Jälkeinen tilanne</t>
  </si>
  <si>
    <t>EK 5 Jälkeinen tilanne</t>
  </si>
  <si>
    <t>EK 6 Jälkeinen tilanne</t>
  </si>
  <si>
    <t>EK 7 Jälkeinen tilanne</t>
  </si>
  <si>
    <t>Ero edelliseen</t>
  </si>
  <si>
    <t>Ero Yk kärkeen</t>
  </si>
  <si>
    <t xml:space="preserve">Ero Luokan kärkeen </t>
  </si>
  <si>
    <t>Moisanen/Hälikkä</t>
  </si>
  <si>
    <t>       DP Duo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</si>
</sst>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222222"/>
      <name val="Georgia"/>
      <family val="1"/>
    </font>
    <font>
      <sz val="11"/>
      <color rgb="FF22222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6" xfId="0" applyFill="1" applyBorder="1" applyAlignment="1">
      <alignment horizontal="center"/>
    </xf>
    <xf numFmtId="21" fontId="0" fillId="0" borderId="4" xfId="0" applyNumberFormat="1" applyBorder="1" applyAlignment="1">
      <alignment horizontal="center"/>
    </xf>
    <xf numFmtId="21" fontId="1" fillId="0" borderId="4" xfId="0" applyNumberFormat="1" applyFont="1" applyBorder="1" applyAlignment="1">
      <alignment horizontal="center"/>
    </xf>
    <xf numFmtId="21" fontId="0" fillId="4" borderId="4" xfId="0" applyNumberFormat="1" applyFill="1" applyBorder="1" applyAlignment="1">
      <alignment horizontal="center"/>
    </xf>
    <xf numFmtId="21" fontId="1" fillId="4" borderId="4" xfId="0" applyNumberFormat="1" applyFont="1" applyFill="1" applyBorder="1" applyAlignment="1">
      <alignment horizontal="center"/>
    </xf>
    <xf numFmtId="21" fontId="0" fillId="0" borderId="7" xfId="0" applyNumberFormat="1" applyBorder="1" applyAlignment="1">
      <alignment horizontal="center"/>
    </xf>
    <xf numFmtId="21" fontId="1" fillId="0" borderId="7" xfId="0" applyNumberFormat="1" applyFont="1" applyBorder="1" applyAlignment="1">
      <alignment horizontal="center"/>
    </xf>
    <xf numFmtId="21" fontId="0" fillId="4" borderId="7" xfId="0" applyNumberFormat="1" applyFill="1" applyBorder="1" applyAlignment="1">
      <alignment horizontal="center"/>
    </xf>
    <xf numFmtId="21" fontId="1" fillId="4" borderId="7" xfId="0" applyNumberFormat="1" applyFont="1" applyFill="1" applyBorder="1" applyAlignment="1">
      <alignment horizontal="center"/>
    </xf>
    <xf numFmtId="0" fontId="0" fillId="0" borderId="0" xfId="0" applyNumberFormat="1" applyAlignment="1"/>
    <xf numFmtId="1" fontId="2" fillId="0" borderId="0" xfId="0" applyNumberFormat="1" applyFont="1" applyAlignment="1">
      <alignment horizontal="left" vertical="center"/>
    </xf>
    <xf numFmtId="1" fontId="0" fillId="0" borderId="0" xfId="0" applyNumberFormat="1"/>
    <xf numFmtId="0" fontId="2" fillId="0" borderId="0" xfId="0" applyNumberFormat="1" applyFont="1" applyAlignment="1">
      <alignment vertical="center"/>
    </xf>
    <xf numFmtId="0" fontId="0" fillId="0" borderId="0" xfId="0" applyAlignment="1"/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/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3" borderId="2" xfId="0" applyFill="1" applyBorder="1" applyAlignment="1">
      <alignment horizontal="left"/>
    </xf>
    <xf numFmtId="21" fontId="0" fillId="3" borderId="7" xfId="0" applyNumberFormat="1" applyFill="1" applyBorder="1" applyAlignment="1">
      <alignment horizontal="center"/>
    </xf>
    <xf numFmtId="21" fontId="1" fillId="3" borderId="4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21" fontId="0" fillId="6" borderId="7" xfId="0" applyNumberFormat="1" applyFill="1" applyBorder="1" applyAlignment="1">
      <alignment horizontal="center"/>
    </xf>
    <xf numFmtId="21" fontId="1" fillId="6" borderId="4" xfId="0" applyNumberFormat="1" applyFont="1" applyFill="1" applyBorder="1" applyAlignment="1">
      <alignment horizontal="center"/>
    </xf>
    <xf numFmtId="0" fontId="0" fillId="7" borderId="2" xfId="0" applyFill="1" applyBorder="1" applyAlignment="1">
      <alignment horizontal="left"/>
    </xf>
    <xf numFmtId="21" fontId="0" fillId="7" borderId="7" xfId="0" applyNumberFormat="1" applyFill="1" applyBorder="1" applyAlignment="1">
      <alignment horizontal="center"/>
    </xf>
    <xf numFmtId="21" fontId="1" fillId="7" borderId="4" xfId="0" applyNumberFormat="1" applyFont="1" applyFill="1" applyBorder="1" applyAlignment="1">
      <alignment horizontal="center"/>
    </xf>
    <xf numFmtId="21" fontId="1" fillId="0" borderId="4" xfId="0" applyNumberFormat="1" applyFont="1" applyFill="1" applyBorder="1" applyAlignment="1">
      <alignment horizontal="center"/>
    </xf>
    <xf numFmtId="0" fontId="0" fillId="8" borderId="2" xfId="0" applyFill="1" applyBorder="1" applyAlignment="1">
      <alignment horizontal="left"/>
    </xf>
    <xf numFmtId="21" fontId="0" fillId="8" borderId="7" xfId="0" applyNumberFormat="1" applyFill="1" applyBorder="1" applyAlignment="1">
      <alignment horizontal="center"/>
    </xf>
    <xf numFmtId="21" fontId="1" fillId="8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left"/>
    </xf>
    <xf numFmtId="0" fontId="1" fillId="0" borderId="0" xfId="0" applyFont="1"/>
    <xf numFmtId="21" fontId="0" fillId="3" borderId="0" xfId="0" applyNumberFormat="1" applyFill="1"/>
    <xf numFmtId="21" fontId="0" fillId="7" borderId="0" xfId="0" applyNumberFormat="1" applyFill="1"/>
    <xf numFmtId="21" fontId="0" fillId="8" borderId="0" xfId="0" applyNumberFormat="1" applyFill="1"/>
    <xf numFmtId="21" fontId="0" fillId="6" borderId="0" xfId="0" applyNumberFormat="1" applyFill="1"/>
    <xf numFmtId="21" fontId="1" fillId="3" borderId="8" xfId="0" applyNumberFormat="1" applyFont="1" applyFill="1" applyBorder="1" applyAlignment="1">
      <alignment horizontal="center"/>
    </xf>
    <xf numFmtId="21" fontId="1" fillId="7" borderId="8" xfId="0" applyNumberFormat="1" applyFont="1" applyFill="1" applyBorder="1" applyAlignment="1">
      <alignment horizontal="center"/>
    </xf>
    <xf numFmtId="21" fontId="1" fillId="8" borderId="8" xfId="0" applyNumberFormat="1" applyFont="1" applyFill="1" applyBorder="1" applyAlignment="1">
      <alignment horizontal="center"/>
    </xf>
    <xf numFmtId="21" fontId="1" fillId="6" borderId="8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21" fontId="1" fillId="0" borderId="16" xfId="0" applyNumberFormat="1" applyFont="1" applyFill="1" applyBorder="1" applyAlignment="1">
      <alignment horizontal="center"/>
    </xf>
    <xf numFmtId="21" fontId="1" fillId="3" borderId="16" xfId="0" applyNumberFormat="1" applyFont="1" applyFill="1" applyBorder="1" applyAlignment="1">
      <alignment horizontal="center"/>
    </xf>
    <xf numFmtId="21" fontId="1" fillId="7" borderId="16" xfId="0" applyNumberFormat="1" applyFont="1" applyFill="1" applyBorder="1" applyAlignment="1">
      <alignment horizontal="center"/>
    </xf>
    <xf numFmtId="21" fontId="1" fillId="8" borderId="16" xfId="0" applyNumberFormat="1" applyFont="1" applyFill="1" applyBorder="1" applyAlignment="1">
      <alignment horizontal="center"/>
    </xf>
    <xf numFmtId="21" fontId="1" fillId="6" borderId="16" xfId="0" applyNumberFormat="1" applyFont="1" applyFill="1" applyBorder="1" applyAlignment="1">
      <alignment horizontal="center"/>
    </xf>
    <xf numFmtId="21" fontId="0" fillId="3" borderId="14" xfId="0" applyNumberFormat="1" applyFill="1" applyBorder="1" applyAlignment="1">
      <alignment horizontal="center"/>
    </xf>
    <xf numFmtId="46" fontId="0" fillId="0" borderId="0" xfId="0" applyNumberFormat="1"/>
    <xf numFmtId="0" fontId="0" fillId="4" borderId="0" xfId="0" applyFill="1" applyAlignment="1">
      <alignment horizontal="left"/>
    </xf>
    <xf numFmtId="46" fontId="0" fillId="3" borderId="0" xfId="0" applyNumberFormat="1" applyFill="1" applyAlignment="1">
      <alignment horizontal="center"/>
    </xf>
    <xf numFmtId="46" fontId="0" fillId="7" borderId="0" xfId="0" applyNumberFormat="1" applyFill="1" applyAlignment="1">
      <alignment horizontal="center"/>
    </xf>
    <xf numFmtId="46" fontId="0" fillId="0" borderId="0" xfId="0" applyNumberFormat="1" applyAlignment="1">
      <alignment horizontal="center"/>
    </xf>
    <xf numFmtId="46" fontId="0" fillId="8" borderId="0" xfId="0" applyNumberFormat="1" applyFill="1" applyAlignment="1">
      <alignment horizontal="center"/>
    </xf>
    <xf numFmtId="46" fontId="0" fillId="0" borderId="0" xfId="0" applyNumberFormat="1" applyFill="1" applyAlignment="1">
      <alignment horizontal="center"/>
    </xf>
    <xf numFmtId="46" fontId="0" fillId="6" borderId="0" xfId="0" applyNumberFormat="1" applyFill="1" applyAlignment="1">
      <alignment horizontal="center"/>
    </xf>
    <xf numFmtId="0" fontId="1" fillId="0" borderId="1" xfId="0" applyFont="1" applyBorder="1" applyAlignment="1">
      <alignment horizontal="center"/>
    </xf>
    <xf numFmtId="21" fontId="0" fillId="3" borderId="0" xfId="0" applyNumberFormat="1" applyFill="1" applyAlignment="1">
      <alignment horizontal="center"/>
    </xf>
    <xf numFmtId="21" fontId="0" fillId="7" borderId="0" xfId="0" applyNumberFormat="1" applyFill="1" applyAlignment="1">
      <alignment horizontal="center"/>
    </xf>
    <xf numFmtId="21" fontId="0" fillId="8" borderId="0" xfId="0" applyNumberFormat="1" applyFill="1" applyAlignment="1">
      <alignment horizontal="center"/>
    </xf>
    <xf numFmtId="21" fontId="0" fillId="6" borderId="0" xfId="0" applyNumberFormat="1" applyFill="1" applyAlignment="1">
      <alignment horizontal="center"/>
    </xf>
    <xf numFmtId="21" fontId="0" fillId="0" borderId="0" xfId="0" applyNumberFormat="1" applyFill="1" applyAlignment="1">
      <alignment horizontal="center"/>
    </xf>
    <xf numFmtId="21" fontId="1" fillId="6" borderId="17" xfId="0" applyNumberFormat="1" applyFont="1" applyFill="1" applyBorder="1" applyAlignment="1">
      <alignment horizontal="center"/>
    </xf>
    <xf numFmtId="21" fontId="1" fillId="6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/>
    </xf>
    <xf numFmtId="21" fontId="0" fillId="0" borderId="7" xfId="0" applyNumberFormat="1" applyFill="1" applyBorder="1" applyAlignment="1">
      <alignment horizontal="center"/>
    </xf>
    <xf numFmtId="21" fontId="0" fillId="7" borderId="14" xfId="0" applyNumberFormat="1" applyFill="1" applyBorder="1" applyAlignment="1">
      <alignment horizontal="center"/>
    </xf>
    <xf numFmtId="21" fontId="0" fillId="6" borderId="14" xfId="0" applyNumberFormat="1" applyFill="1" applyBorder="1" applyAlignment="1">
      <alignment horizontal="center"/>
    </xf>
    <xf numFmtId="21" fontId="0" fillId="0" borderId="14" xfId="0" applyNumberFormat="1" applyFill="1" applyBorder="1" applyAlignment="1">
      <alignment horizontal="center"/>
    </xf>
    <xf numFmtId="21" fontId="1" fillId="0" borderId="8" xfId="0" applyNumberFormat="1" applyFont="1" applyFill="1" applyBorder="1" applyAlignment="1">
      <alignment horizontal="center"/>
    </xf>
    <xf numFmtId="21" fontId="0" fillId="8" borderId="14" xfId="0" applyNumberFormat="1" applyFill="1" applyBorder="1" applyAlignment="1">
      <alignment horizontal="center"/>
    </xf>
    <xf numFmtId="0" fontId="0" fillId="0" borderId="19" xfId="0" applyBorder="1"/>
    <xf numFmtId="0" fontId="0" fillId="9" borderId="0" xfId="0" applyFill="1" applyAlignment="1">
      <alignment horizontal="left"/>
    </xf>
    <xf numFmtId="0" fontId="0" fillId="9" borderId="0" xfId="0" applyFill="1" applyAlignment="1">
      <alignment horizontal="center"/>
    </xf>
    <xf numFmtId="0" fontId="0" fillId="9" borderId="2" xfId="0" applyFill="1" applyBorder="1" applyAlignment="1">
      <alignment horizontal="left"/>
    </xf>
    <xf numFmtId="21" fontId="0" fillId="9" borderId="7" xfId="0" applyNumberFormat="1" applyFill="1" applyBorder="1" applyAlignment="1">
      <alignment horizontal="center"/>
    </xf>
    <xf numFmtId="21" fontId="1" fillId="9" borderId="4" xfId="0" applyNumberFormat="1" applyFont="1" applyFill="1" applyBorder="1" applyAlignment="1">
      <alignment horizontal="center"/>
    </xf>
    <xf numFmtId="21" fontId="1" fillId="9" borderId="8" xfId="0" applyNumberFormat="1" applyFont="1" applyFill="1" applyBorder="1" applyAlignment="1">
      <alignment horizontal="center"/>
    </xf>
    <xf numFmtId="21" fontId="0" fillId="9" borderId="14" xfId="0" applyNumberFormat="1" applyFill="1" applyBorder="1" applyAlignment="1">
      <alignment horizontal="center"/>
    </xf>
    <xf numFmtId="21" fontId="1" fillId="9" borderId="16" xfId="0" applyNumberFormat="1" applyFont="1" applyFill="1" applyBorder="1" applyAlignment="1">
      <alignment horizontal="center"/>
    </xf>
    <xf numFmtId="21" fontId="0" fillId="9" borderId="0" xfId="0" applyNumberFormat="1" applyFill="1"/>
    <xf numFmtId="21" fontId="0" fillId="9" borderId="0" xfId="0" applyNumberFormat="1" applyFill="1" applyAlignment="1">
      <alignment horizontal="center"/>
    </xf>
    <xf numFmtId="46" fontId="0" fillId="9" borderId="0" xfId="0" applyNumberFormat="1" applyFill="1" applyAlignment="1">
      <alignment horizontal="center"/>
    </xf>
    <xf numFmtId="0" fontId="0" fillId="9" borderId="0" xfId="0" applyFill="1"/>
    <xf numFmtId="20" fontId="0" fillId="0" borderId="4" xfId="0" applyNumberFormat="1" applyBorder="1" applyAlignment="1">
      <alignment horizontal="center"/>
    </xf>
    <xf numFmtId="21" fontId="1" fillId="6" borderId="7" xfId="0" applyNumberFormat="1" applyFont="1" applyFill="1" applyBorder="1" applyAlignment="1">
      <alignment horizontal="center"/>
    </xf>
    <xf numFmtId="21" fontId="1" fillId="6" borderId="5" xfId="0" applyNumberFormat="1" applyFont="1" applyFill="1" applyBorder="1" applyAlignment="1">
      <alignment horizontal="center"/>
    </xf>
    <xf numFmtId="21" fontId="1" fillId="6" borderId="15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6"/>
  <sheetViews>
    <sheetView workbookViewId="0">
      <selection activeCell="A74" sqref="A74:XFD74"/>
    </sheetView>
  </sheetViews>
  <sheetFormatPr defaultRowHeight="15" x14ac:dyDescent="0.2"/>
  <cols>
    <col min="1" max="1" width="8.88671875" style="2"/>
    <col min="2" max="2" width="20.88671875" bestFit="1" customWidth="1"/>
    <col min="3" max="3" width="33.21875" bestFit="1" customWidth="1"/>
    <col min="4" max="4" width="9.88671875" bestFit="1" customWidth="1"/>
  </cols>
  <sheetData>
    <row r="3" spans="1:4" x14ac:dyDescent="0.2">
      <c r="A3" s="37" t="s">
        <v>0</v>
      </c>
      <c r="B3" s="38" t="s">
        <v>269</v>
      </c>
      <c r="C3" s="38" t="s">
        <v>2</v>
      </c>
      <c r="D3" s="38" t="s">
        <v>1</v>
      </c>
    </row>
    <row r="4" spans="1:4" x14ac:dyDescent="0.2">
      <c r="A4" s="2">
        <v>1</v>
      </c>
      <c r="B4" s="34" t="s">
        <v>185</v>
      </c>
      <c r="C4" s="35" t="s">
        <v>13</v>
      </c>
      <c r="D4" s="36" t="s">
        <v>99</v>
      </c>
    </row>
    <row r="5" spans="1:4" x14ac:dyDescent="0.2">
      <c r="A5" s="2">
        <v>2</v>
      </c>
      <c r="B5" s="34" t="s">
        <v>186</v>
      </c>
      <c r="C5" s="35" t="s">
        <v>15</v>
      </c>
      <c r="D5" s="36" t="s">
        <v>99</v>
      </c>
    </row>
    <row r="6" spans="1:4" x14ac:dyDescent="0.2">
      <c r="A6" s="2">
        <v>3</v>
      </c>
      <c r="B6" s="34" t="s">
        <v>187</v>
      </c>
      <c r="C6" s="35" t="s">
        <v>16</v>
      </c>
      <c r="D6" s="36" t="s">
        <v>99</v>
      </c>
    </row>
    <row r="7" spans="1:4" x14ac:dyDescent="0.2">
      <c r="A7" s="2">
        <v>4</v>
      </c>
      <c r="B7" s="34" t="s">
        <v>188</v>
      </c>
      <c r="C7" s="35" t="s">
        <v>17</v>
      </c>
      <c r="D7" s="36" t="s">
        <v>99</v>
      </c>
    </row>
    <row r="8" spans="1:4" x14ac:dyDescent="0.2">
      <c r="A8" s="2">
        <v>5</v>
      </c>
      <c r="B8" s="34" t="s">
        <v>189</v>
      </c>
      <c r="C8" s="35" t="s">
        <v>18</v>
      </c>
      <c r="D8" s="36" t="s">
        <v>99</v>
      </c>
    </row>
    <row r="9" spans="1:4" x14ac:dyDescent="0.2">
      <c r="A9" s="2">
        <v>6</v>
      </c>
      <c r="B9" s="34" t="s">
        <v>190</v>
      </c>
      <c r="C9" s="35" t="s">
        <v>19</v>
      </c>
      <c r="D9" s="36" t="s">
        <v>99</v>
      </c>
    </row>
    <row r="10" spans="1:4" x14ac:dyDescent="0.2">
      <c r="A10" s="2">
        <v>7</v>
      </c>
      <c r="B10" s="34" t="s">
        <v>191</v>
      </c>
      <c r="C10" s="35" t="s">
        <v>20</v>
      </c>
      <c r="D10" s="36" t="s">
        <v>99</v>
      </c>
    </row>
    <row r="11" spans="1:4" x14ac:dyDescent="0.2">
      <c r="A11" s="2">
        <v>8</v>
      </c>
      <c r="B11" s="34" t="s">
        <v>192</v>
      </c>
      <c r="C11" s="35" t="s">
        <v>21</v>
      </c>
      <c r="D11" s="36" t="s">
        <v>99</v>
      </c>
    </row>
    <row r="12" spans="1:4" x14ac:dyDescent="0.2">
      <c r="A12" s="2">
        <v>10</v>
      </c>
      <c r="B12" s="34" t="s">
        <v>194</v>
      </c>
      <c r="C12" s="35" t="s">
        <v>23</v>
      </c>
      <c r="D12" s="36" t="s">
        <v>109</v>
      </c>
    </row>
    <row r="13" spans="1:4" x14ac:dyDescent="0.2">
      <c r="A13" s="2">
        <v>11</v>
      </c>
      <c r="B13" s="34" t="s">
        <v>195</v>
      </c>
      <c r="C13" s="35" t="s">
        <v>25</v>
      </c>
      <c r="D13" s="36" t="s">
        <v>109</v>
      </c>
    </row>
    <row r="14" spans="1:4" x14ac:dyDescent="0.2">
      <c r="A14" s="2">
        <v>12</v>
      </c>
      <c r="B14" s="34" t="s">
        <v>196</v>
      </c>
      <c r="C14" s="35" t="s">
        <v>27</v>
      </c>
      <c r="D14" s="36" t="s">
        <v>109</v>
      </c>
    </row>
    <row r="15" spans="1:4" x14ac:dyDescent="0.2">
      <c r="A15" s="2">
        <v>13</v>
      </c>
      <c r="B15" s="34" t="s">
        <v>197</v>
      </c>
      <c r="C15" s="35" t="s">
        <v>23</v>
      </c>
      <c r="D15" s="36" t="s">
        <v>109</v>
      </c>
    </row>
    <row r="16" spans="1:4" x14ac:dyDescent="0.2">
      <c r="A16" s="2">
        <v>14</v>
      </c>
      <c r="B16" s="34" t="s">
        <v>280</v>
      </c>
      <c r="C16" s="35" t="s">
        <v>281</v>
      </c>
      <c r="D16" s="36" t="s">
        <v>117</v>
      </c>
    </row>
    <row r="17" spans="1:4" x14ac:dyDescent="0.2">
      <c r="A17" s="2">
        <v>20</v>
      </c>
      <c r="B17" s="34" t="s">
        <v>200</v>
      </c>
      <c r="C17" s="35" t="s">
        <v>32</v>
      </c>
      <c r="D17" s="36" t="s">
        <v>117</v>
      </c>
    </row>
    <row r="18" spans="1:4" x14ac:dyDescent="0.2">
      <c r="A18" s="2">
        <v>21</v>
      </c>
      <c r="B18" s="34" t="s">
        <v>201</v>
      </c>
      <c r="C18" s="35" t="s">
        <v>33</v>
      </c>
      <c r="D18" s="36" t="s">
        <v>117</v>
      </c>
    </row>
    <row r="19" spans="1:4" x14ac:dyDescent="0.2">
      <c r="A19" s="2">
        <v>22</v>
      </c>
      <c r="B19" s="34" t="s">
        <v>202</v>
      </c>
      <c r="C19" s="35" t="s">
        <v>34</v>
      </c>
      <c r="D19" s="36" t="s">
        <v>117</v>
      </c>
    </row>
    <row r="20" spans="1:4" x14ac:dyDescent="0.2">
      <c r="A20" s="2">
        <v>23</v>
      </c>
      <c r="B20" s="34" t="s">
        <v>203</v>
      </c>
      <c r="C20" s="35" t="s">
        <v>35</v>
      </c>
      <c r="D20" s="36" t="s">
        <v>270</v>
      </c>
    </row>
    <row r="21" spans="1:4" x14ac:dyDescent="0.2">
      <c r="A21" s="2">
        <v>25</v>
      </c>
      <c r="B21" s="34" t="s">
        <v>205</v>
      </c>
      <c r="C21" s="35" t="s">
        <v>38</v>
      </c>
      <c r="D21" s="36" t="s">
        <v>270</v>
      </c>
    </row>
    <row r="22" spans="1:4" x14ac:dyDescent="0.2">
      <c r="A22" s="2">
        <v>26</v>
      </c>
      <c r="B22" s="34" t="s">
        <v>206</v>
      </c>
      <c r="C22" s="35" t="s">
        <v>39</v>
      </c>
      <c r="D22" s="36" t="s">
        <v>127</v>
      </c>
    </row>
    <row r="23" spans="1:4" x14ac:dyDescent="0.2">
      <c r="A23" s="2">
        <v>27</v>
      </c>
      <c r="B23" s="34" t="s">
        <v>207</v>
      </c>
      <c r="C23" s="35" t="s">
        <v>40</v>
      </c>
      <c r="D23" s="36" t="s">
        <v>127</v>
      </c>
    </row>
    <row r="24" spans="1:4" x14ac:dyDescent="0.2">
      <c r="A24" s="2">
        <v>28</v>
      </c>
      <c r="B24" s="34" t="s">
        <v>208</v>
      </c>
      <c r="C24" s="35" t="s">
        <v>41</v>
      </c>
      <c r="D24" s="36" t="s">
        <v>127</v>
      </c>
    </row>
    <row r="25" spans="1:4" x14ac:dyDescent="0.2">
      <c r="A25" s="2">
        <v>29</v>
      </c>
      <c r="B25" s="34" t="s">
        <v>209</v>
      </c>
      <c r="C25" s="35" t="s">
        <v>42</v>
      </c>
      <c r="D25" s="36" t="s">
        <v>117</v>
      </c>
    </row>
    <row r="26" spans="1:4" x14ac:dyDescent="0.2">
      <c r="A26" s="2">
        <v>30</v>
      </c>
      <c r="B26" s="34" t="s">
        <v>210</v>
      </c>
      <c r="C26" s="35" t="s">
        <v>43</v>
      </c>
      <c r="D26" s="36" t="s">
        <v>127</v>
      </c>
    </row>
    <row r="27" spans="1:4" x14ac:dyDescent="0.2">
      <c r="A27" s="2">
        <v>33</v>
      </c>
      <c r="B27" s="34" t="s">
        <v>213</v>
      </c>
      <c r="C27" s="35" t="s">
        <v>47</v>
      </c>
      <c r="D27" s="36" t="s">
        <v>270</v>
      </c>
    </row>
    <row r="28" spans="1:4" x14ac:dyDescent="0.2">
      <c r="A28" s="2">
        <v>34</v>
      </c>
      <c r="B28" s="34" t="s">
        <v>214</v>
      </c>
      <c r="C28" s="35" t="s">
        <v>48</v>
      </c>
      <c r="D28" s="36" t="s">
        <v>127</v>
      </c>
    </row>
    <row r="29" spans="1:4" x14ac:dyDescent="0.2">
      <c r="A29" s="2">
        <v>35</v>
      </c>
      <c r="B29" s="34" t="s">
        <v>215</v>
      </c>
      <c r="C29" s="35" t="s">
        <v>49</v>
      </c>
      <c r="D29" s="36" t="s">
        <v>117</v>
      </c>
    </row>
    <row r="30" spans="1:4" x14ac:dyDescent="0.2">
      <c r="A30" s="2">
        <v>36</v>
      </c>
      <c r="B30" s="34" t="s">
        <v>216</v>
      </c>
      <c r="C30" s="35" t="s">
        <v>50</v>
      </c>
      <c r="D30" s="36" t="s">
        <v>127</v>
      </c>
    </row>
    <row r="31" spans="1:4" x14ac:dyDescent="0.2">
      <c r="A31" s="2">
        <v>37</v>
      </c>
      <c r="B31" s="34" t="s">
        <v>217</v>
      </c>
      <c r="C31" s="35" t="s">
        <v>51</v>
      </c>
      <c r="D31" s="36" t="s">
        <v>127</v>
      </c>
    </row>
    <row r="32" spans="1:4" x14ac:dyDescent="0.2">
      <c r="A32" s="2">
        <v>38</v>
      </c>
      <c r="B32" s="34" t="s">
        <v>218</v>
      </c>
      <c r="C32" s="35" t="s">
        <v>52</v>
      </c>
      <c r="D32" s="36" t="s">
        <v>117</v>
      </c>
    </row>
    <row r="33" spans="1:4" x14ac:dyDescent="0.2">
      <c r="A33" s="2">
        <v>40</v>
      </c>
      <c r="B33" s="34" t="s">
        <v>220</v>
      </c>
      <c r="C33" s="35" t="s">
        <v>54</v>
      </c>
      <c r="D33" s="36" t="s">
        <v>127</v>
      </c>
    </row>
    <row r="34" spans="1:4" x14ac:dyDescent="0.2">
      <c r="A34" s="2">
        <v>41</v>
      </c>
      <c r="B34" s="34" t="s">
        <v>221</v>
      </c>
      <c r="C34" s="35" t="s">
        <v>55</v>
      </c>
      <c r="D34" s="36" t="s">
        <v>117</v>
      </c>
    </row>
    <row r="35" spans="1:4" x14ac:dyDescent="0.2">
      <c r="A35" s="2">
        <v>42</v>
      </c>
      <c r="B35" s="34" t="s">
        <v>222</v>
      </c>
      <c r="C35" s="35" t="s">
        <v>57</v>
      </c>
      <c r="D35" s="36" t="s">
        <v>270</v>
      </c>
    </row>
    <row r="36" spans="1:4" x14ac:dyDescent="0.2">
      <c r="A36" s="2">
        <v>43</v>
      </c>
      <c r="B36" s="34" t="s">
        <v>223</v>
      </c>
      <c r="C36" s="35" t="s">
        <v>58</v>
      </c>
      <c r="D36" s="36" t="s">
        <v>127</v>
      </c>
    </row>
    <row r="37" spans="1:4" x14ac:dyDescent="0.2">
      <c r="A37" s="2">
        <v>44</v>
      </c>
      <c r="B37" s="34" t="s">
        <v>224</v>
      </c>
      <c r="C37" s="35" t="s">
        <v>59</v>
      </c>
      <c r="D37" s="36" t="s">
        <v>117</v>
      </c>
    </row>
    <row r="38" spans="1:4" x14ac:dyDescent="0.2">
      <c r="A38" s="2">
        <v>46</v>
      </c>
      <c r="B38" s="34" t="s">
        <v>226</v>
      </c>
      <c r="C38" s="35" t="s">
        <v>61</v>
      </c>
      <c r="D38" s="36" t="s">
        <v>127</v>
      </c>
    </row>
    <row r="39" spans="1:4" x14ac:dyDescent="0.2">
      <c r="A39" s="2">
        <v>47</v>
      </c>
      <c r="B39" s="34" t="s">
        <v>227</v>
      </c>
      <c r="C39" s="35" t="s">
        <v>62</v>
      </c>
      <c r="D39" s="36" t="s">
        <v>117</v>
      </c>
    </row>
    <row r="40" spans="1:4" x14ac:dyDescent="0.2">
      <c r="A40" s="2">
        <v>48</v>
      </c>
      <c r="B40" s="34" t="s">
        <v>228</v>
      </c>
      <c r="C40" s="35" t="s">
        <v>63</v>
      </c>
      <c r="D40" s="36" t="s">
        <v>270</v>
      </c>
    </row>
    <row r="41" spans="1:4" x14ac:dyDescent="0.2">
      <c r="A41" s="2">
        <v>49</v>
      </c>
      <c r="B41" s="34" t="s">
        <v>229</v>
      </c>
      <c r="C41" s="35" t="s">
        <v>64</v>
      </c>
      <c r="D41" s="36" t="s">
        <v>127</v>
      </c>
    </row>
    <row r="42" spans="1:4" x14ac:dyDescent="0.2">
      <c r="A42" s="2">
        <v>50</v>
      </c>
      <c r="B42" s="34" t="s">
        <v>230</v>
      </c>
      <c r="C42" s="35" t="s">
        <v>65</v>
      </c>
      <c r="D42" s="36" t="s">
        <v>117</v>
      </c>
    </row>
    <row r="43" spans="1:4" x14ac:dyDescent="0.2">
      <c r="A43" s="2">
        <v>51</v>
      </c>
      <c r="B43" s="34" t="s">
        <v>231</v>
      </c>
      <c r="C43" s="35" t="s">
        <v>66</v>
      </c>
      <c r="D43" s="36" t="s">
        <v>270</v>
      </c>
    </row>
    <row r="44" spans="1:4" x14ac:dyDescent="0.2">
      <c r="A44" s="2">
        <v>52</v>
      </c>
      <c r="B44" s="34" t="s">
        <v>233</v>
      </c>
      <c r="C44" s="35" t="s">
        <v>40</v>
      </c>
      <c r="D44" s="36" t="s">
        <v>127</v>
      </c>
    </row>
    <row r="45" spans="1:4" x14ac:dyDescent="0.2">
      <c r="A45" s="2">
        <v>53</v>
      </c>
      <c r="B45" s="34" t="s">
        <v>234</v>
      </c>
      <c r="C45" s="35" t="s">
        <v>67</v>
      </c>
      <c r="D45" s="36" t="s">
        <v>117</v>
      </c>
    </row>
    <row r="46" spans="1:4" x14ac:dyDescent="0.2">
      <c r="A46" s="2">
        <v>54</v>
      </c>
      <c r="B46" s="34" t="s">
        <v>235</v>
      </c>
      <c r="C46" s="35" t="s">
        <v>68</v>
      </c>
      <c r="D46" s="36" t="s">
        <v>270</v>
      </c>
    </row>
    <row r="47" spans="1:4" x14ac:dyDescent="0.2">
      <c r="A47" s="2">
        <v>55</v>
      </c>
      <c r="B47" s="34" t="s">
        <v>236</v>
      </c>
      <c r="C47" s="35" t="s">
        <v>69</v>
      </c>
      <c r="D47" s="36" t="s">
        <v>127</v>
      </c>
    </row>
    <row r="48" spans="1:4" x14ac:dyDescent="0.2">
      <c r="A48" s="2">
        <v>56</v>
      </c>
      <c r="B48" s="34" t="s">
        <v>237</v>
      </c>
      <c r="C48" s="35" t="s">
        <v>70</v>
      </c>
      <c r="D48" s="36" t="s">
        <v>117</v>
      </c>
    </row>
    <row r="49" spans="1:4" x14ac:dyDescent="0.2">
      <c r="A49" s="2">
        <v>57</v>
      </c>
      <c r="B49" s="34" t="s">
        <v>238</v>
      </c>
      <c r="C49" s="35" t="s">
        <v>71</v>
      </c>
      <c r="D49" s="36" t="s">
        <v>270</v>
      </c>
    </row>
    <row r="50" spans="1:4" x14ac:dyDescent="0.2">
      <c r="A50" s="2">
        <v>58</v>
      </c>
      <c r="B50" s="34" t="s">
        <v>239</v>
      </c>
      <c r="C50" s="35" t="s">
        <v>72</v>
      </c>
      <c r="D50" s="36" t="s">
        <v>127</v>
      </c>
    </row>
    <row r="51" spans="1:4" x14ac:dyDescent="0.2">
      <c r="A51" s="2">
        <v>59</v>
      </c>
      <c r="B51" s="34" t="s">
        <v>240</v>
      </c>
      <c r="C51" s="35" t="s">
        <v>73</v>
      </c>
      <c r="D51" s="36" t="s">
        <v>117</v>
      </c>
    </row>
    <row r="52" spans="1:4" x14ac:dyDescent="0.2">
      <c r="A52" s="2">
        <v>60</v>
      </c>
      <c r="B52" s="34" t="s">
        <v>241</v>
      </c>
      <c r="C52" s="35" t="s">
        <v>74</v>
      </c>
      <c r="D52" s="36" t="s">
        <v>270</v>
      </c>
    </row>
    <row r="53" spans="1:4" x14ac:dyDescent="0.2">
      <c r="A53" s="2">
        <v>61</v>
      </c>
      <c r="B53" s="34" t="s">
        <v>242</v>
      </c>
      <c r="C53" s="35" t="s">
        <v>75</v>
      </c>
      <c r="D53" s="36" t="s">
        <v>127</v>
      </c>
    </row>
    <row r="54" spans="1:4" x14ac:dyDescent="0.2">
      <c r="A54" s="2">
        <v>62</v>
      </c>
      <c r="B54" s="34" t="s">
        <v>243</v>
      </c>
      <c r="C54" s="35" t="s">
        <v>76</v>
      </c>
      <c r="D54" s="36" t="s">
        <v>270</v>
      </c>
    </row>
    <row r="55" spans="1:4" x14ac:dyDescent="0.2">
      <c r="A55" s="2">
        <v>63</v>
      </c>
      <c r="B55" s="34" t="s">
        <v>244</v>
      </c>
      <c r="C55" s="35" t="s">
        <v>59</v>
      </c>
      <c r="D55" s="36" t="s">
        <v>270</v>
      </c>
    </row>
    <row r="56" spans="1:4" x14ac:dyDescent="0.2">
      <c r="A56" s="2">
        <v>64</v>
      </c>
      <c r="B56" s="34" t="s">
        <v>245</v>
      </c>
      <c r="C56" s="35" t="s">
        <v>77</v>
      </c>
      <c r="D56" s="36" t="s">
        <v>127</v>
      </c>
    </row>
    <row r="57" spans="1:4" x14ac:dyDescent="0.2">
      <c r="A57" s="2">
        <v>65</v>
      </c>
      <c r="B57" s="34" t="s">
        <v>246</v>
      </c>
      <c r="C57" s="35" t="s">
        <v>78</v>
      </c>
      <c r="D57" s="36" t="s">
        <v>117</v>
      </c>
    </row>
    <row r="58" spans="1:4" x14ac:dyDescent="0.2">
      <c r="A58" s="2">
        <v>66</v>
      </c>
      <c r="B58" s="34" t="s">
        <v>247</v>
      </c>
      <c r="C58" s="35" t="s">
        <v>79</v>
      </c>
      <c r="D58" s="36" t="s">
        <v>270</v>
      </c>
    </row>
    <row r="59" spans="1:4" x14ac:dyDescent="0.2">
      <c r="A59" s="2">
        <v>67</v>
      </c>
      <c r="B59" s="34" t="s">
        <v>248</v>
      </c>
      <c r="C59" s="35" t="s">
        <v>80</v>
      </c>
      <c r="D59" s="36" t="s">
        <v>127</v>
      </c>
    </row>
    <row r="60" spans="1:4" x14ac:dyDescent="0.2">
      <c r="A60" s="2">
        <v>68</v>
      </c>
      <c r="B60" s="34" t="s">
        <v>249</v>
      </c>
      <c r="C60" s="35" t="s">
        <v>81</v>
      </c>
      <c r="D60" s="36" t="s">
        <v>117</v>
      </c>
    </row>
    <row r="61" spans="1:4" x14ac:dyDescent="0.2">
      <c r="A61" s="2">
        <v>69</v>
      </c>
      <c r="B61" s="34" t="s">
        <v>250</v>
      </c>
      <c r="C61" s="35" t="s">
        <v>82</v>
      </c>
      <c r="D61" s="36" t="s">
        <v>270</v>
      </c>
    </row>
    <row r="62" spans="1:4" x14ac:dyDescent="0.2">
      <c r="A62" s="2">
        <v>70</v>
      </c>
      <c r="B62" s="34" t="s">
        <v>251</v>
      </c>
      <c r="C62" s="35" t="s">
        <v>83</v>
      </c>
      <c r="D62" s="36" t="s">
        <v>127</v>
      </c>
    </row>
    <row r="63" spans="1:4" x14ac:dyDescent="0.2">
      <c r="A63" s="2">
        <v>71</v>
      </c>
      <c r="B63" s="34" t="s">
        <v>252</v>
      </c>
      <c r="C63" s="35" t="s">
        <v>84</v>
      </c>
      <c r="D63" s="36" t="s">
        <v>117</v>
      </c>
    </row>
    <row r="64" spans="1:4" x14ac:dyDescent="0.2">
      <c r="A64" s="2">
        <v>72</v>
      </c>
      <c r="B64" s="34" t="s">
        <v>253</v>
      </c>
      <c r="C64" s="35" t="s">
        <v>85</v>
      </c>
      <c r="D64" s="36" t="s">
        <v>127</v>
      </c>
    </row>
    <row r="65" spans="1:4" x14ac:dyDescent="0.2">
      <c r="A65" s="2">
        <v>73</v>
      </c>
      <c r="B65" s="34" t="s">
        <v>254</v>
      </c>
      <c r="C65" s="35" t="s">
        <v>86</v>
      </c>
      <c r="D65" s="36" t="s">
        <v>117</v>
      </c>
    </row>
    <row r="66" spans="1:4" x14ac:dyDescent="0.2">
      <c r="A66" s="2">
        <v>74</v>
      </c>
      <c r="B66" s="34" t="s">
        <v>255</v>
      </c>
      <c r="C66" s="35" t="s">
        <v>48</v>
      </c>
      <c r="D66" s="36" t="s">
        <v>127</v>
      </c>
    </row>
    <row r="67" spans="1:4" x14ac:dyDescent="0.2">
      <c r="A67" s="2">
        <v>75</v>
      </c>
      <c r="B67" s="34" t="s">
        <v>256</v>
      </c>
      <c r="C67" s="35" t="s">
        <v>23</v>
      </c>
      <c r="D67" s="36" t="s">
        <v>117</v>
      </c>
    </row>
    <row r="68" spans="1:4" x14ac:dyDescent="0.2">
      <c r="A68" s="2">
        <v>76</v>
      </c>
      <c r="B68" s="34" t="s">
        <v>257</v>
      </c>
      <c r="C68" s="35" t="s">
        <v>87</v>
      </c>
      <c r="D68" s="36" t="s">
        <v>127</v>
      </c>
    </row>
    <row r="69" spans="1:4" x14ac:dyDescent="0.2">
      <c r="A69" s="2">
        <v>77</v>
      </c>
      <c r="B69" s="34" t="s">
        <v>258</v>
      </c>
      <c r="C69" s="35" t="s">
        <v>88</v>
      </c>
      <c r="D69" s="36" t="s">
        <v>117</v>
      </c>
    </row>
    <row r="70" spans="1:4" x14ac:dyDescent="0.2">
      <c r="A70" s="2">
        <v>79</v>
      </c>
      <c r="B70" s="34" t="s">
        <v>260</v>
      </c>
      <c r="C70" s="35" t="s">
        <v>90</v>
      </c>
      <c r="D70" s="36" t="s">
        <v>117</v>
      </c>
    </row>
    <row r="71" spans="1:4" x14ac:dyDescent="0.2">
      <c r="A71" s="2">
        <v>80</v>
      </c>
      <c r="B71" s="34" t="s">
        <v>261</v>
      </c>
      <c r="C71" s="35" t="s">
        <v>91</v>
      </c>
      <c r="D71" s="36" t="s">
        <v>127</v>
      </c>
    </row>
    <row r="72" spans="1:4" x14ac:dyDescent="0.2">
      <c r="A72" s="2">
        <v>81</v>
      </c>
      <c r="B72" s="34" t="s">
        <v>262</v>
      </c>
      <c r="C72" s="35" t="s">
        <v>92</v>
      </c>
      <c r="D72" s="36" t="s">
        <v>117</v>
      </c>
    </row>
    <row r="73" spans="1:4" x14ac:dyDescent="0.2">
      <c r="A73" s="2">
        <v>82</v>
      </c>
      <c r="B73" s="34" t="s">
        <v>263</v>
      </c>
      <c r="C73" s="35" t="s">
        <v>93</v>
      </c>
      <c r="D73" s="36" t="s">
        <v>117</v>
      </c>
    </row>
    <row r="74" spans="1:4" x14ac:dyDescent="0.2">
      <c r="A74" s="2">
        <v>85</v>
      </c>
      <c r="B74" s="34" t="s">
        <v>266</v>
      </c>
      <c r="C74" s="35" t="s">
        <v>96</v>
      </c>
      <c r="D74" s="36" t="s">
        <v>117</v>
      </c>
    </row>
    <row r="75" spans="1:4" x14ac:dyDescent="0.2">
      <c r="A75" s="2">
        <v>86</v>
      </c>
      <c r="B75" s="34" t="s">
        <v>267</v>
      </c>
      <c r="C75" s="35" t="s">
        <v>48</v>
      </c>
      <c r="D75" s="36" t="s">
        <v>117</v>
      </c>
    </row>
    <row r="76" spans="1:4" x14ac:dyDescent="0.2">
      <c r="A76" s="2">
        <v>87</v>
      </c>
      <c r="B76" s="34" t="s">
        <v>268</v>
      </c>
      <c r="C76" s="35" t="s">
        <v>97</v>
      </c>
      <c r="D76" s="36" t="s">
        <v>117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8"/>
  <sheetViews>
    <sheetView topLeftCell="A34" zoomScale="80" zoomScaleNormal="80" workbookViewId="0">
      <selection activeCell="B1" sqref="B1:D83"/>
    </sheetView>
  </sheetViews>
  <sheetFormatPr defaultRowHeight="15" x14ac:dyDescent="0.2"/>
  <cols>
    <col min="1" max="1" width="34.6640625" style="29" bestFit="1" customWidth="1"/>
    <col min="2" max="2" width="21.6640625" style="31" bestFit="1" customWidth="1"/>
    <col min="3" max="3" width="37.33203125" style="31" bestFit="1" customWidth="1"/>
    <col min="4" max="4" width="11.6640625" style="2" bestFit="1" customWidth="1"/>
  </cols>
  <sheetData>
    <row r="1" spans="1:4" x14ac:dyDescent="0.2">
      <c r="A1" s="28" t="s">
        <v>98</v>
      </c>
      <c r="B1" s="27" t="s">
        <v>185</v>
      </c>
      <c r="C1" s="30" t="s">
        <v>13</v>
      </c>
      <c r="D1" s="32" t="s">
        <v>14</v>
      </c>
    </row>
    <row r="2" spans="1:4" x14ac:dyDescent="0.2">
      <c r="A2" s="28" t="s">
        <v>100</v>
      </c>
      <c r="B2" s="27" t="s">
        <v>186</v>
      </c>
      <c r="C2" s="30" t="s">
        <v>15</v>
      </c>
      <c r="D2" s="32" t="s">
        <v>14</v>
      </c>
    </row>
    <row r="3" spans="1:4" x14ac:dyDescent="0.2">
      <c r="A3" s="28" t="s">
        <v>101</v>
      </c>
      <c r="B3" s="27" t="s">
        <v>187</v>
      </c>
      <c r="C3" s="30" t="s">
        <v>16</v>
      </c>
      <c r="D3" s="32" t="s">
        <v>14</v>
      </c>
    </row>
    <row r="4" spans="1:4" x14ac:dyDescent="0.2">
      <c r="A4" s="28" t="s">
        <v>102</v>
      </c>
      <c r="B4" s="27" t="s">
        <v>188</v>
      </c>
      <c r="C4" s="30" t="s">
        <v>17</v>
      </c>
      <c r="D4" s="32" t="s">
        <v>14</v>
      </c>
    </row>
    <row r="5" spans="1:4" x14ac:dyDescent="0.2">
      <c r="A5" s="28" t="s">
        <v>103</v>
      </c>
      <c r="B5" s="27" t="s">
        <v>189</v>
      </c>
      <c r="C5" s="30" t="s">
        <v>18</v>
      </c>
      <c r="D5" s="32" t="s">
        <v>14</v>
      </c>
    </row>
    <row r="6" spans="1:4" x14ac:dyDescent="0.2">
      <c r="A6" s="28" t="s">
        <v>104</v>
      </c>
      <c r="B6" s="27" t="s">
        <v>190</v>
      </c>
      <c r="C6" s="30" t="s">
        <v>19</v>
      </c>
      <c r="D6" s="32" t="s">
        <v>14</v>
      </c>
    </row>
    <row r="7" spans="1:4" x14ac:dyDescent="0.2">
      <c r="A7" s="28" t="s">
        <v>105</v>
      </c>
      <c r="B7" s="27" t="s">
        <v>191</v>
      </c>
      <c r="C7" s="30" t="s">
        <v>20</v>
      </c>
      <c r="D7" s="32" t="s">
        <v>14</v>
      </c>
    </row>
    <row r="8" spans="1:4" x14ac:dyDescent="0.2">
      <c r="A8" s="28" t="s">
        <v>106</v>
      </c>
      <c r="B8" s="27" t="s">
        <v>192</v>
      </c>
      <c r="C8" s="30" t="s">
        <v>21</v>
      </c>
      <c r="D8" s="32" t="s">
        <v>14</v>
      </c>
    </row>
    <row r="9" spans="1:4" x14ac:dyDescent="0.2">
      <c r="A9" s="28" t="s">
        <v>107</v>
      </c>
      <c r="B9" s="27" t="s">
        <v>193</v>
      </c>
      <c r="C9" s="30" t="s">
        <v>22</v>
      </c>
      <c r="D9" s="32" t="s">
        <v>14</v>
      </c>
    </row>
    <row r="10" spans="1:4" x14ac:dyDescent="0.2">
      <c r="A10" s="28" t="s">
        <v>108</v>
      </c>
      <c r="B10" s="27" t="s">
        <v>194</v>
      </c>
      <c r="C10" s="30" t="s">
        <v>23</v>
      </c>
      <c r="D10" s="32" t="s">
        <v>24</v>
      </c>
    </row>
    <row r="11" spans="1:4" x14ac:dyDescent="0.2">
      <c r="A11" s="28" t="s">
        <v>110</v>
      </c>
      <c r="B11" s="27" t="s">
        <v>195</v>
      </c>
      <c r="C11" s="30" t="s">
        <v>25</v>
      </c>
      <c r="D11" s="32" t="s">
        <v>26</v>
      </c>
    </row>
    <row r="12" spans="1:4" x14ac:dyDescent="0.2">
      <c r="A12" s="28" t="s">
        <v>111</v>
      </c>
      <c r="B12" s="27" t="s">
        <v>196</v>
      </c>
      <c r="C12" s="30" t="s">
        <v>27</v>
      </c>
      <c r="D12" s="32" t="s">
        <v>26</v>
      </c>
    </row>
    <row r="13" spans="1:4" x14ac:dyDescent="0.2">
      <c r="A13" s="28" t="s">
        <v>112</v>
      </c>
      <c r="B13" s="27" t="s">
        <v>197</v>
      </c>
      <c r="C13" s="30" t="s">
        <v>23</v>
      </c>
      <c r="D13" s="32" t="s">
        <v>26</v>
      </c>
    </row>
    <row r="14" spans="1:4" x14ac:dyDescent="0.2">
      <c r="A14" s="28" t="s">
        <v>113</v>
      </c>
      <c r="B14" s="27" t="s">
        <v>198</v>
      </c>
      <c r="C14" s="30" t="s">
        <v>28</v>
      </c>
      <c r="D14" s="32" t="s">
        <v>29</v>
      </c>
    </row>
    <row r="15" spans="1:4" x14ac:dyDescent="0.2">
      <c r="A15" s="28" t="s">
        <v>114</v>
      </c>
      <c r="B15" s="27" t="s">
        <v>199</v>
      </c>
      <c r="C15" s="30" t="s">
        <v>30</v>
      </c>
      <c r="D15" s="32" t="s">
        <v>31</v>
      </c>
    </row>
    <row r="16" spans="1:4" x14ac:dyDescent="0.2">
      <c r="A16" s="28" t="s">
        <v>115</v>
      </c>
      <c r="B16" s="27" t="s">
        <v>200</v>
      </c>
      <c r="C16" s="30" t="s">
        <v>32</v>
      </c>
      <c r="D16" s="32" t="s">
        <v>29</v>
      </c>
    </row>
    <row r="17" spans="1:4" x14ac:dyDescent="0.2">
      <c r="A17" s="28" t="s">
        <v>116</v>
      </c>
      <c r="B17" s="27" t="s">
        <v>201</v>
      </c>
      <c r="C17" s="30" t="s">
        <v>33</v>
      </c>
      <c r="D17" s="32" t="s">
        <v>29</v>
      </c>
    </row>
    <row r="18" spans="1:4" x14ac:dyDescent="0.2">
      <c r="A18" s="28" t="s">
        <v>118</v>
      </c>
      <c r="B18" s="27" t="s">
        <v>202</v>
      </c>
      <c r="C18" s="30" t="s">
        <v>34</v>
      </c>
      <c r="D18" s="32" t="s">
        <v>29</v>
      </c>
    </row>
    <row r="19" spans="1:4" x14ac:dyDescent="0.2">
      <c r="A19" s="28" t="s">
        <v>119</v>
      </c>
      <c r="B19" s="27" t="s">
        <v>203</v>
      </c>
      <c r="C19" s="30" t="s">
        <v>35</v>
      </c>
      <c r="D19" s="32" t="s">
        <v>36</v>
      </c>
    </row>
    <row r="20" spans="1:4" x14ac:dyDescent="0.2">
      <c r="A20" s="28" t="s">
        <v>120</v>
      </c>
      <c r="B20" s="27" t="s">
        <v>204</v>
      </c>
      <c r="C20" s="30" t="s">
        <v>37</v>
      </c>
      <c r="D20" s="32" t="s">
        <v>36</v>
      </c>
    </row>
    <row r="21" spans="1:4" x14ac:dyDescent="0.2">
      <c r="A21" s="28" t="s">
        <v>121</v>
      </c>
      <c r="B21" s="27" t="s">
        <v>205</v>
      </c>
      <c r="C21" s="30" t="s">
        <v>38</v>
      </c>
      <c r="D21" s="32" t="s">
        <v>36</v>
      </c>
    </row>
    <row r="22" spans="1:4" x14ac:dyDescent="0.2">
      <c r="A22" s="28" t="s">
        <v>122</v>
      </c>
      <c r="B22" s="27" t="s">
        <v>206</v>
      </c>
      <c r="C22" s="30" t="s">
        <v>39</v>
      </c>
      <c r="D22" s="32" t="s">
        <v>31</v>
      </c>
    </row>
    <row r="23" spans="1:4" x14ac:dyDescent="0.2">
      <c r="A23" s="28" t="s">
        <v>123</v>
      </c>
      <c r="B23" s="27" t="s">
        <v>207</v>
      </c>
      <c r="C23" s="30" t="s">
        <v>40</v>
      </c>
      <c r="D23" s="32" t="s">
        <v>31</v>
      </c>
    </row>
    <row r="24" spans="1:4" x14ac:dyDescent="0.2">
      <c r="A24" s="28" t="s">
        <v>124</v>
      </c>
      <c r="B24" s="27" t="s">
        <v>208</v>
      </c>
      <c r="C24" s="30" t="s">
        <v>41</v>
      </c>
      <c r="D24" s="32" t="s">
        <v>31</v>
      </c>
    </row>
    <row r="25" spans="1:4" x14ac:dyDescent="0.2">
      <c r="A25" s="28" t="s">
        <v>125</v>
      </c>
      <c r="B25" s="27" t="s">
        <v>209</v>
      </c>
      <c r="C25" s="30" t="s">
        <v>42</v>
      </c>
      <c r="D25" s="32" t="s">
        <v>29</v>
      </c>
    </row>
    <row r="26" spans="1:4" x14ac:dyDescent="0.2">
      <c r="A26" s="28" t="s">
        <v>126</v>
      </c>
      <c r="B26" s="27" t="s">
        <v>210</v>
      </c>
      <c r="C26" s="30" t="s">
        <v>43</v>
      </c>
      <c r="D26" s="32" t="s">
        <v>44</v>
      </c>
    </row>
    <row r="27" spans="1:4" x14ac:dyDescent="0.2">
      <c r="A27" s="28" t="s">
        <v>128</v>
      </c>
      <c r="B27" s="27" t="s">
        <v>211</v>
      </c>
      <c r="C27" s="30" t="s">
        <v>45</v>
      </c>
      <c r="D27" s="32" t="s">
        <v>31</v>
      </c>
    </row>
    <row r="28" spans="1:4" x14ac:dyDescent="0.2">
      <c r="A28" s="28" t="s">
        <v>129</v>
      </c>
      <c r="B28" s="27" t="s">
        <v>212</v>
      </c>
      <c r="C28" s="30" t="s">
        <v>46</v>
      </c>
      <c r="D28" s="32" t="s">
        <v>29</v>
      </c>
    </row>
    <row r="29" spans="1:4" x14ac:dyDescent="0.2">
      <c r="A29" s="28" t="s">
        <v>130</v>
      </c>
      <c r="B29" s="27" t="s">
        <v>213</v>
      </c>
      <c r="C29" s="30" t="s">
        <v>47</v>
      </c>
      <c r="D29" s="32" t="s">
        <v>36</v>
      </c>
    </row>
    <row r="30" spans="1:4" x14ac:dyDescent="0.2">
      <c r="A30" s="28" t="s">
        <v>131</v>
      </c>
      <c r="B30" s="27" t="s">
        <v>214</v>
      </c>
      <c r="C30" s="30" t="s">
        <v>48</v>
      </c>
      <c r="D30" s="32" t="s">
        <v>31</v>
      </c>
    </row>
    <row r="31" spans="1:4" x14ac:dyDescent="0.2">
      <c r="A31" s="28" t="s">
        <v>132</v>
      </c>
      <c r="B31" s="27" t="s">
        <v>215</v>
      </c>
      <c r="C31" s="30" t="s">
        <v>49</v>
      </c>
      <c r="D31" s="32" t="s">
        <v>29</v>
      </c>
    </row>
    <row r="32" spans="1:4" x14ac:dyDescent="0.2">
      <c r="A32" s="28" t="s">
        <v>133</v>
      </c>
      <c r="B32" s="27" t="s">
        <v>216</v>
      </c>
      <c r="C32" s="30" t="s">
        <v>50</v>
      </c>
      <c r="D32" s="32" t="s">
        <v>36</v>
      </c>
    </row>
    <row r="33" spans="1:4" x14ac:dyDescent="0.2">
      <c r="A33" s="28" t="s">
        <v>134</v>
      </c>
      <c r="B33" s="27" t="s">
        <v>217</v>
      </c>
      <c r="C33" s="30" t="s">
        <v>51</v>
      </c>
      <c r="D33" s="32" t="s">
        <v>31</v>
      </c>
    </row>
    <row r="34" spans="1:4" x14ac:dyDescent="0.2">
      <c r="A34" s="28" t="s">
        <v>135</v>
      </c>
      <c r="B34" s="27" t="s">
        <v>218</v>
      </c>
      <c r="C34" s="30" t="s">
        <v>52</v>
      </c>
      <c r="D34" s="32" t="s">
        <v>29</v>
      </c>
    </row>
    <row r="35" spans="1:4" x14ac:dyDescent="0.2">
      <c r="A35" s="28" t="s">
        <v>136</v>
      </c>
      <c r="B35" s="27" t="s">
        <v>219</v>
      </c>
      <c r="C35" s="30" t="s">
        <v>53</v>
      </c>
      <c r="D35" s="32" t="s">
        <v>36</v>
      </c>
    </row>
    <row r="36" spans="1:4" x14ac:dyDescent="0.2">
      <c r="A36" s="28" t="s">
        <v>137</v>
      </c>
      <c r="B36" s="27" t="s">
        <v>220</v>
      </c>
      <c r="C36" s="30" t="s">
        <v>54</v>
      </c>
      <c r="D36" s="32" t="s">
        <v>31</v>
      </c>
    </row>
    <row r="37" spans="1:4" x14ac:dyDescent="0.2">
      <c r="A37" s="28" t="s">
        <v>138</v>
      </c>
      <c r="B37" s="27" t="s">
        <v>221</v>
      </c>
      <c r="C37" s="30" t="s">
        <v>55</v>
      </c>
      <c r="D37" s="32" t="s">
        <v>56</v>
      </c>
    </row>
    <row r="38" spans="1:4" x14ac:dyDescent="0.2">
      <c r="A38" s="28" t="s">
        <v>139</v>
      </c>
      <c r="B38" s="27" t="s">
        <v>222</v>
      </c>
      <c r="C38" s="30" t="s">
        <v>57</v>
      </c>
      <c r="D38" s="32" t="s">
        <v>36</v>
      </c>
    </row>
    <row r="39" spans="1:4" x14ac:dyDescent="0.2">
      <c r="A39" s="28" t="s">
        <v>140</v>
      </c>
      <c r="B39" s="27" t="s">
        <v>223</v>
      </c>
      <c r="C39" s="30" t="s">
        <v>58</v>
      </c>
      <c r="D39" s="32" t="s">
        <v>31</v>
      </c>
    </row>
    <row r="40" spans="1:4" x14ac:dyDescent="0.2">
      <c r="A40" s="28" t="s">
        <v>141</v>
      </c>
      <c r="B40" s="27" t="s">
        <v>224</v>
      </c>
      <c r="C40" s="30" t="s">
        <v>59</v>
      </c>
      <c r="D40" s="32" t="s">
        <v>29</v>
      </c>
    </row>
    <row r="41" spans="1:4" x14ac:dyDescent="0.2">
      <c r="A41" s="28" t="s">
        <v>142</v>
      </c>
      <c r="B41" s="27" t="s">
        <v>225</v>
      </c>
      <c r="C41" s="30" t="s">
        <v>60</v>
      </c>
      <c r="D41" s="32" t="s">
        <v>36</v>
      </c>
    </row>
    <row r="42" spans="1:4" x14ac:dyDescent="0.2">
      <c r="A42" s="28" t="s">
        <v>143</v>
      </c>
      <c r="B42" s="27" t="s">
        <v>226</v>
      </c>
      <c r="C42" s="30" t="s">
        <v>61</v>
      </c>
      <c r="D42" s="32" t="s">
        <v>31</v>
      </c>
    </row>
    <row r="43" spans="1:4" x14ac:dyDescent="0.2">
      <c r="A43" s="28" t="s">
        <v>144</v>
      </c>
      <c r="B43" s="27" t="s">
        <v>227</v>
      </c>
      <c r="C43" s="30" t="s">
        <v>62</v>
      </c>
      <c r="D43" s="32" t="s">
        <v>29</v>
      </c>
    </row>
    <row r="44" spans="1:4" x14ac:dyDescent="0.2">
      <c r="A44" s="28" t="s">
        <v>145</v>
      </c>
      <c r="B44" s="27" t="s">
        <v>228</v>
      </c>
      <c r="C44" s="30" t="s">
        <v>63</v>
      </c>
      <c r="D44" s="32" t="s">
        <v>36</v>
      </c>
    </row>
    <row r="45" spans="1:4" x14ac:dyDescent="0.2">
      <c r="A45" s="28" t="s">
        <v>146</v>
      </c>
      <c r="B45" s="27" t="s">
        <v>229</v>
      </c>
      <c r="C45" s="30" t="s">
        <v>64</v>
      </c>
      <c r="D45" s="32" t="s">
        <v>31</v>
      </c>
    </row>
    <row r="46" spans="1:4" x14ac:dyDescent="0.2">
      <c r="A46" s="28" t="s">
        <v>147</v>
      </c>
      <c r="B46" s="27" t="s">
        <v>230</v>
      </c>
      <c r="C46" s="30" t="s">
        <v>65</v>
      </c>
      <c r="D46" s="32" t="s">
        <v>29</v>
      </c>
    </row>
    <row r="47" spans="1:4" x14ac:dyDescent="0.2">
      <c r="A47" s="28" t="s">
        <v>148</v>
      </c>
      <c r="B47" s="27" t="s">
        <v>231</v>
      </c>
      <c r="C47" s="30" t="s">
        <v>66</v>
      </c>
      <c r="D47" s="33" t="s">
        <v>232</v>
      </c>
    </row>
    <row r="48" spans="1:4" x14ac:dyDescent="0.2">
      <c r="A48" s="28" t="s">
        <v>149</v>
      </c>
      <c r="B48" s="27" t="s">
        <v>233</v>
      </c>
      <c r="C48" s="30" t="s">
        <v>40</v>
      </c>
      <c r="D48" s="32" t="s">
        <v>31</v>
      </c>
    </row>
    <row r="49" spans="1:4" x14ac:dyDescent="0.2">
      <c r="A49" s="28" t="s">
        <v>150</v>
      </c>
      <c r="B49" s="27" t="s">
        <v>234</v>
      </c>
      <c r="C49" s="30" t="s">
        <v>67</v>
      </c>
      <c r="D49" s="32" t="s">
        <v>29</v>
      </c>
    </row>
    <row r="50" spans="1:4" x14ac:dyDescent="0.2">
      <c r="A50" s="28" t="s">
        <v>151</v>
      </c>
      <c r="B50" s="27" t="s">
        <v>235</v>
      </c>
      <c r="C50" s="30" t="s">
        <v>68</v>
      </c>
      <c r="D50" s="32" t="s">
        <v>36</v>
      </c>
    </row>
    <row r="51" spans="1:4" x14ac:dyDescent="0.2">
      <c r="A51" s="28" t="s">
        <v>152</v>
      </c>
      <c r="B51" s="27" t="s">
        <v>236</v>
      </c>
      <c r="C51" s="30" t="s">
        <v>69</v>
      </c>
      <c r="D51" s="32" t="s">
        <v>31</v>
      </c>
    </row>
    <row r="52" spans="1:4" x14ac:dyDescent="0.2">
      <c r="A52" s="28" t="s">
        <v>153</v>
      </c>
      <c r="B52" s="27" t="s">
        <v>237</v>
      </c>
      <c r="C52" s="30" t="s">
        <v>70</v>
      </c>
      <c r="D52" s="32" t="s">
        <v>29</v>
      </c>
    </row>
    <row r="53" spans="1:4" x14ac:dyDescent="0.2">
      <c r="A53" s="28" t="s">
        <v>154</v>
      </c>
      <c r="B53" s="27" t="s">
        <v>238</v>
      </c>
      <c r="C53" s="30" t="s">
        <v>71</v>
      </c>
      <c r="D53" s="32" t="s">
        <v>36</v>
      </c>
    </row>
    <row r="54" spans="1:4" x14ac:dyDescent="0.2">
      <c r="A54" s="28" t="s">
        <v>155</v>
      </c>
      <c r="B54" s="27" t="s">
        <v>239</v>
      </c>
      <c r="C54" s="30" t="s">
        <v>72</v>
      </c>
      <c r="D54" s="32" t="s">
        <v>31</v>
      </c>
    </row>
    <row r="55" spans="1:4" x14ac:dyDescent="0.2">
      <c r="A55" s="28" t="s">
        <v>156</v>
      </c>
      <c r="B55" s="27" t="s">
        <v>240</v>
      </c>
      <c r="C55" s="30" t="s">
        <v>73</v>
      </c>
      <c r="D55" s="32" t="s">
        <v>29</v>
      </c>
    </row>
    <row r="56" spans="1:4" x14ac:dyDescent="0.2">
      <c r="A56" s="28" t="s">
        <v>157</v>
      </c>
      <c r="B56" s="27" t="s">
        <v>241</v>
      </c>
      <c r="C56" s="30" t="s">
        <v>74</v>
      </c>
      <c r="D56" s="32" t="s">
        <v>36</v>
      </c>
    </row>
    <row r="57" spans="1:4" x14ac:dyDescent="0.2">
      <c r="A57" s="28" t="s">
        <v>158</v>
      </c>
      <c r="B57" s="27" t="s">
        <v>242</v>
      </c>
      <c r="C57" s="30" t="s">
        <v>75</v>
      </c>
      <c r="D57" s="32" t="s">
        <v>31</v>
      </c>
    </row>
    <row r="58" spans="1:4" x14ac:dyDescent="0.2">
      <c r="A58" s="28" t="s">
        <v>159</v>
      </c>
      <c r="B58" s="27" t="s">
        <v>243</v>
      </c>
      <c r="C58" s="30" t="s">
        <v>76</v>
      </c>
      <c r="D58" s="32" t="s">
        <v>36</v>
      </c>
    </row>
    <row r="59" spans="1:4" x14ac:dyDescent="0.2">
      <c r="A59" s="28" t="s">
        <v>160</v>
      </c>
      <c r="B59" s="27" t="s">
        <v>244</v>
      </c>
      <c r="C59" s="30" t="s">
        <v>59</v>
      </c>
      <c r="D59" s="32" t="s">
        <v>36</v>
      </c>
    </row>
    <row r="60" spans="1:4" x14ac:dyDescent="0.2">
      <c r="A60" s="28" t="s">
        <v>161</v>
      </c>
      <c r="B60" s="27" t="s">
        <v>245</v>
      </c>
      <c r="C60" s="30" t="s">
        <v>77</v>
      </c>
      <c r="D60" s="32" t="s">
        <v>31</v>
      </c>
    </row>
    <row r="61" spans="1:4" x14ac:dyDescent="0.2">
      <c r="A61" s="28" t="s">
        <v>162</v>
      </c>
      <c r="B61" s="27" t="s">
        <v>246</v>
      </c>
      <c r="C61" s="30" t="s">
        <v>78</v>
      </c>
      <c r="D61" s="32" t="s">
        <v>29</v>
      </c>
    </row>
    <row r="62" spans="1:4" x14ac:dyDescent="0.2">
      <c r="A62" s="28" t="s">
        <v>163</v>
      </c>
      <c r="B62" s="27" t="s">
        <v>247</v>
      </c>
      <c r="C62" s="30" t="s">
        <v>79</v>
      </c>
      <c r="D62" s="32" t="s">
        <v>36</v>
      </c>
    </row>
    <row r="63" spans="1:4" x14ac:dyDescent="0.2">
      <c r="A63" s="28" t="s">
        <v>164</v>
      </c>
      <c r="B63" s="27" t="s">
        <v>248</v>
      </c>
      <c r="C63" s="30" t="s">
        <v>80</v>
      </c>
      <c r="D63" s="32" t="s">
        <v>31</v>
      </c>
    </row>
    <row r="64" spans="1:4" x14ac:dyDescent="0.2">
      <c r="A64" s="28" t="s">
        <v>165</v>
      </c>
      <c r="B64" s="27" t="s">
        <v>249</v>
      </c>
      <c r="C64" s="30" t="s">
        <v>81</v>
      </c>
      <c r="D64" s="32" t="s">
        <v>29</v>
      </c>
    </row>
    <row r="65" spans="1:4" x14ac:dyDescent="0.2">
      <c r="A65" s="28" t="s">
        <v>166</v>
      </c>
      <c r="B65" s="27" t="s">
        <v>250</v>
      </c>
      <c r="C65" s="30" t="s">
        <v>82</v>
      </c>
      <c r="D65" s="32" t="s">
        <v>36</v>
      </c>
    </row>
    <row r="66" spans="1:4" x14ac:dyDescent="0.2">
      <c r="A66" s="28" t="s">
        <v>167</v>
      </c>
      <c r="B66" s="27" t="s">
        <v>251</v>
      </c>
      <c r="C66" s="30" t="s">
        <v>83</v>
      </c>
      <c r="D66" s="32" t="s">
        <v>31</v>
      </c>
    </row>
    <row r="67" spans="1:4" x14ac:dyDescent="0.2">
      <c r="A67" s="28" t="s">
        <v>168</v>
      </c>
      <c r="B67" s="27" t="s">
        <v>252</v>
      </c>
      <c r="C67" s="30" t="s">
        <v>84</v>
      </c>
      <c r="D67" s="32" t="s">
        <v>29</v>
      </c>
    </row>
    <row r="68" spans="1:4" x14ac:dyDescent="0.2">
      <c r="A68" s="28" t="s">
        <v>169</v>
      </c>
      <c r="B68" s="27" t="s">
        <v>253</v>
      </c>
      <c r="C68" s="30" t="s">
        <v>85</v>
      </c>
      <c r="D68" s="32" t="s">
        <v>31</v>
      </c>
    </row>
    <row r="69" spans="1:4" x14ac:dyDescent="0.2">
      <c r="A69" s="28" t="s">
        <v>170</v>
      </c>
      <c r="B69" s="27" t="s">
        <v>254</v>
      </c>
      <c r="C69" s="30" t="s">
        <v>86</v>
      </c>
      <c r="D69" s="32" t="s">
        <v>29</v>
      </c>
    </row>
    <row r="70" spans="1:4" x14ac:dyDescent="0.2">
      <c r="A70" s="28" t="s">
        <v>171</v>
      </c>
      <c r="B70" s="27" t="s">
        <v>255</v>
      </c>
      <c r="C70" s="30" t="s">
        <v>48</v>
      </c>
      <c r="D70" s="32" t="s">
        <v>31</v>
      </c>
    </row>
    <row r="71" spans="1:4" x14ac:dyDescent="0.2">
      <c r="A71" s="28" t="s">
        <v>172</v>
      </c>
      <c r="B71" s="27" t="s">
        <v>256</v>
      </c>
      <c r="C71" s="30" t="s">
        <v>23</v>
      </c>
      <c r="D71" s="32" t="s">
        <v>29</v>
      </c>
    </row>
    <row r="72" spans="1:4" x14ac:dyDescent="0.2">
      <c r="A72" s="28" t="s">
        <v>173</v>
      </c>
      <c r="B72" s="27" t="s">
        <v>257</v>
      </c>
      <c r="C72" s="30" t="s">
        <v>87</v>
      </c>
      <c r="D72" s="32" t="s">
        <v>31</v>
      </c>
    </row>
    <row r="73" spans="1:4" x14ac:dyDescent="0.2">
      <c r="A73" s="28" t="s">
        <v>174</v>
      </c>
      <c r="B73" s="27" t="s">
        <v>258</v>
      </c>
      <c r="C73" s="30" t="s">
        <v>88</v>
      </c>
      <c r="D73" s="32" t="s">
        <v>89</v>
      </c>
    </row>
    <row r="74" spans="1:4" x14ac:dyDescent="0.2">
      <c r="A74" s="28" t="s">
        <v>175</v>
      </c>
      <c r="B74" s="27" t="s">
        <v>259</v>
      </c>
      <c r="C74" s="30" t="s">
        <v>51</v>
      </c>
      <c r="D74" s="32" t="s">
        <v>31</v>
      </c>
    </row>
    <row r="75" spans="1:4" x14ac:dyDescent="0.2">
      <c r="A75" s="28" t="s">
        <v>176</v>
      </c>
      <c r="B75" s="27" t="s">
        <v>260</v>
      </c>
      <c r="C75" s="30" t="s">
        <v>90</v>
      </c>
      <c r="D75" s="32" t="s">
        <v>29</v>
      </c>
    </row>
    <row r="76" spans="1:4" x14ac:dyDescent="0.2">
      <c r="A76" s="28" t="s">
        <v>177</v>
      </c>
      <c r="B76" s="27" t="s">
        <v>261</v>
      </c>
      <c r="C76" s="30" t="s">
        <v>91</v>
      </c>
      <c r="D76" s="32" t="s">
        <v>31</v>
      </c>
    </row>
    <row r="77" spans="1:4" x14ac:dyDescent="0.2">
      <c r="A77" s="28" t="s">
        <v>178</v>
      </c>
      <c r="B77" s="27" t="s">
        <v>262</v>
      </c>
      <c r="C77" s="30" t="s">
        <v>92</v>
      </c>
      <c r="D77" s="32" t="s">
        <v>29</v>
      </c>
    </row>
    <row r="78" spans="1:4" x14ac:dyDescent="0.2">
      <c r="A78" s="28" t="s">
        <v>179</v>
      </c>
      <c r="B78" s="27" t="s">
        <v>263</v>
      </c>
      <c r="C78" s="30" t="s">
        <v>93</v>
      </c>
      <c r="D78" s="32" t="s">
        <v>29</v>
      </c>
    </row>
    <row r="79" spans="1:4" x14ac:dyDescent="0.2">
      <c r="A79" s="28" t="s">
        <v>180</v>
      </c>
      <c r="B79" s="27" t="s">
        <v>264</v>
      </c>
      <c r="C79" s="30" t="s">
        <v>94</v>
      </c>
      <c r="D79" s="32" t="s">
        <v>29</v>
      </c>
    </row>
    <row r="80" spans="1:4" x14ac:dyDescent="0.2">
      <c r="A80" s="28" t="s">
        <v>181</v>
      </c>
      <c r="B80" s="27" t="s">
        <v>265</v>
      </c>
      <c r="C80" s="30" t="s">
        <v>95</v>
      </c>
      <c r="D80" s="32" t="s">
        <v>29</v>
      </c>
    </row>
    <row r="81" spans="1:4" x14ac:dyDescent="0.2">
      <c r="A81" s="28" t="s">
        <v>182</v>
      </c>
      <c r="B81" s="27" t="s">
        <v>266</v>
      </c>
      <c r="C81" s="30" t="s">
        <v>96</v>
      </c>
      <c r="D81" s="32" t="s">
        <v>29</v>
      </c>
    </row>
    <row r="82" spans="1:4" x14ac:dyDescent="0.2">
      <c r="A82" s="28" t="s">
        <v>183</v>
      </c>
      <c r="B82" s="27" t="s">
        <v>267</v>
      </c>
      <c r="C82" s="30" t="s">
        <v>48</v>
      </c>
      <c r="D82" s="32" t="s">
        <v>29</v>
      </c>
    </row>
    <row r="83" spans="1:4" x14ac:dyDescent="0.2">
      <c r="A83" s="28" t="s">
        <v>184</v>
      </c>
      <c r="B83" s="27" t="s">
        <v>268</v>
      </c>
      <c r="C83" s="30" t="s">
        <v>97</v>
      </c>
      <c r="D83" s="32" t="s">
        <v>29</v>
      </c>
    </row>
    <row r="84" spans="1:4" x14ac:dyDescent="0.2">
      <c r="A84"/>
    </row>
    <row r="85" spans="1:4" x14ac:dyDescent="0.2">
      <c r="A85"/>
    </row>
    <row r="86" spans="1:4" x14ac:dyDescent="0.2">
      <c r="A86"/>
    </row>
    <row r="87" spans="1:4" x14ac:dyDescent="0.2">
      <c r="A87"/>
    </row>
    <row r="88" spans="1:4" x14ac:dyDescent="0.2">
      <c r="A88"/>
    </row>
    <row r="89" spans="1:4" x14ac:dyDescent="0.2">
      <c r="A89"/>
    </row>
    <row r="90" spans="1:4" x14ac:dyDescent="0.2">
      <c r="A90"/>
    </row>
    <row r="91" spans="1:4" x14ac:dyDescent="0.2">
      <c r="A91"/>
    </row>
    <row r="92" spans="1:4" x14ac:dyDescent="0.2">
      <c r="A92"/>
    </row>
    <row r="93" spans="1:4" x14ac:dyDescent="0.2">
      <c r="A93"/>
    </row>
    <row r="94" spans="1:4" x14ac:dyDescent="0.2">
      <c r="A94"/>
    </row>
    <row r="95" spans="1:4" x14ac:dyDescent="0.2">
      <c r="A95"/>
    </row>
    <row r="96" spans="1:4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  <row r="107" spans="1:1" x14ac:dyDescent="0.2">
      <c r="A107"/>
    </row>
    <row r="108" spans="1:1" x14ac:dyDescent="0.2">
      <c r="A108"/>
    </row>
    <row r="109" spans="1:1" x14ac:dyDescent="0.2">
      <c r="A109"/>
    </row>
    <row r="110" spans="1:1" x14ac:dyDescent="0.2">
      <c r="A110"/>
    </row>
    <row r="111" spans="1:1" x14ac:dyDescent="0.2">
      <c r="A111"/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x14ac:dyDescent="0.2">
      <c r="A118"/>
    </row>
    <row r="119" spans="1:1" x14ac:dyDescent="0.2">
      <c r="A119"/>
    </row>
    <row r="120" spans="1:1" x14ac:dyDescent="0.2">
      <c r="A120"/>
    </row>
    <row r="121" spans="1:1" x14ac:dyDescent="0.2">
      <c r="A121"/>
    </row>
    <row r="122" spans="1:1" x14ac:dyDescent="0.2">
      <c r="A122"/>
    </row>
    <row r="123" spans="1:1" x14ac:dyDescent="0.2">
      <c r="A123"/>
    </row>
    <row r="124" spans="1:1" x14ac:dyDescent="0.2">
      <c r="A124"/>
    </row>
    <row r="125" spans="1:1" x14ac:dyDescent="0.2">
      <c r="A125"/>
    </row>
    <row r="126" spans="1:1" x14ac:dyDescent="0.2">
      <c r="A126"/>
    </row>
    <row r="127" spans="1:1" x14ac:dyDescent="0.2">
      <c r="A127"/>
    </row>
    <row r="128" spans="1:1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  <row r="171" spans="1:1" x14ac:dyDescent="0.2">
      <c r="A171"/>
    </row>
    <row r="172" spans="1:1" x14ac:dyDescent="0.2">
      <c r="A172"/>
    </row>
    <row r="173" spans="1:1" x14ac:dyDescent="0.2">
      <c r="A173"/>
    </row>
    <row r="174" spans="1:1" x14ac:dyDescent="0.2">
      <c r="A174"/>
    </row>
    <row r="175" spans="1:1" x14ac:dyDescent="0.2">
      <c r="A175"/>
    </row>
    <row r="176" spans="1:1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  <row r="181" spans="1:1" x14ac:dyDescent="0.2">
      <c r="A181"/>
    </row>
    <row r="182" spans="1:1" x14ac:dyDescent="0.2">
      <c r="A182"/>
    </row>
    <row r="183" spans="1:1" x14ac:dyDescent="0.2">
      <c r="A183"/>
    </row>
    <row r="184" spans="1:1" x14ac:dyDescent="0.2">
      <c r="A184"/>
    </row>
    <row r="185" spans="1:1" x14ac:dyDescent="0.2">
      <c r="A185"/>
    </row>
    <row r="186" spans="1:1" x14ac:dyDescent="0.2">
      <c r="A186"/>
    </row>
    <row r="187" spans="1:1" x14ac:dyDescent="0.2">
      <c r="A187"/>
    </row>
    <row r="188" spans="1:1" x14ac:dyDescent="0.2">
      <c r="A188"/>
    </row>
    <row r="189" spans="1:1" x14ac:dyDescent="0.2">
      <c r="A189"/>
    </row>
    <row r="190" spans="1:1" x14ac:dyDescent="0.2">
      <c r="A190"/>
    </row>
    <row r="191" spans="1:1" x14ac:dyDescent="0.2">
      <c r="A191"/>
    </row>
    <row r="192" spans="1:1" x14ac:dyDescent="0.2">
      <c r="A192"/>
    </row>
    <row r="193" spans="1:1" x14ac:dyDescent="0.2">
      <c r="A193"/>
    </row>
    <row r="194" spans="1:1" x14ac:dyDescent="0.2">
      <c r="A194"/>
    </row>
    <row r="195" spans="1:1" x14ac:dyDescent="0.2">
      <c r="A195"/>
    </row>
    <row r="196" spans="1:1" x14ac:dyDescent="0.2">
      <c r="A196"/>
    </row>
    <row r="197" spans="1:1" x14ac:dyDescent="0.2">
      <c r="A197"/>
    </row>
    <row r="198" spans="1:1" x14ac:dyDescent="0.2">
      <c r="A198"/>
    </row>
    <row r="199" spans="1:1" x14ac:dyDescent="0.2">
      <c r="A199"/>
    </row>
    <row r="200" spans="1:1" x14ac:dyDescent="0.2">
      <c r="A200"/>
    </row>
    <row r="201" spans="1:1" x14ac:dyDescent="0.2">
      <c r="A201"/>
    </row>
    <row r="202" spans="1:1" x14ac:dyDescent="0.2">
      <c r="A202"/>
    </row>
    <row r="203" spans="1:1" x14ac:dyDescent="0.2">
      <c r="A203"/>
    </row>
    <row r="204" spans="1:1" x14ac:dyDescent="0.2">
      <c r="A204"/>
    </row>
    <row r="205" spans="1:1" x14ac:dyDescent="0.2">
      <c r="A205"/>
    </row>
    <row r="206" spans="1:1" x14ac:dyDescent="0.2">
      <c r="A206"/>
    </row>
    <row r="207" spans="1:1" x14ac:dyDescent="0.2">
      <c r="A207"/>
    </row>
    <row r="208" spans="1:1" x14ac:dyDescent="0.2">
      <c r="A208"/>
    </row>
    <row r="209" spans="1:1" x14ac:dyDescent="0.2">
      <c r="A209"/>
    </row>
    <row r="210" spans="1:1" x14ac:dyDescent="0.2">
      <c r="A210"/>
    </row>
    <row r="211" spans="1:1" x14ac:dyDescent="0.2">
      <c r="A211"/>
    </row>
    <row r="212" spans="1:1" x14ac:dyDescent="0.2">
      <c r="A212"/>
    </row>
    <row r="213" spans="1:1" x14ac:dyDescent="0.2">
      <c r="A213"/>
    </row>
    <row r="214" spans="1:1" x14ac:dyDescent="0.2">
      <c r="A214"/>
    </row>
    <row r="215" spans="1:1" x14ac:dyDescent="0.2">
      <c r="A215"/>
    </row>
    <row r="216" spans="1:1" x14ac:dyDescent="0.2">
      <c r="A216"/>
    </row>
    <row r="217" spans="1:1" x14ac:dyDescent="0.2">
      <c r="A217"/>
    </row>
    <row r="218" spans="1:1" x14ac:dyDescent="0.2">
      <c r="A218"/>
    </row>
    <row r="219" spans="1:1" x14ac:dyDescent="0.2">
      <c r="A219"/>
    </row>
    <row r="220" spans="1:1" x14ac:dyDescent="0.2">
      <c r="A220"/>
    </row>
    <row r="221" spans="1:1" x14ac:dyDescent="0.2">
      <c r="A221"/>
    </row>
    <row r="222" spans="1:1" x14ac:dyDescent="0.2">
      <c r="A222"/>
    </row>
    <row r="223" spans="1:1" x14ac:dyDescent="0.2">
      <c r="A223"/>
    </row>
    <row r="224" spans="1:1" x14ac:dyDescent="0.2">
      <c r="A224"/>
    </row>
    <row r="225" spans="1:1" x14ac:dyDescent="0.2">
      <c r="A225"/>
    </row>
    <row r="226" spans="1:1" x14ac:dyDescent="0.2">
      <c r="A226"/>
    </row>
    <row r="227" spans="1:1" x14ac:dyDescent="0.2">
      <c r="A227"/>
    </row>
    <row r="228" spans="1:1" x14ac:dyDescent="0.2">
      <c r="A228"/>
    </row>
    <row r="229" spans="1:1" x14ac:dyDescent="0.2">
      <c r="A229"/>
    </row>
    <row r="230" spans="1:1" x14ac:dyDescent="0.2">
      <c r="A230"/>
    </row>
    <row r="231" spans="1:1" x14ac:dyDescent="0.2">
      <c r="A231"/>
    </row>
    <row r="232" spans="1:1" x14ac:dyDescent="0.2">
      <c r="A232"/>
    </row>
    <row r="233" spans="1:1" x14ac:dyDescent="0.2">
      <c r="A233"/>
    </row>
    <row r="234" spans="1:1" x14ac:dyDescent="0.2">
      <c r="A234"/>
    </row>
    <row r="235" spans="1:1" x14ac:dyDescent="0.2">
      <c r="A235"/>
    </row>
    <row r="236" spans="1:1" x14ac:dyDescent="0.2">
      <c r="A236"/>
    </row>
    <row r="237" spans="1:1" x14ac:dyDescent="0.2">
      <c r="A237"/>
    </row>
    <row r="238" spans="1:1" x14ac:dyDescent="0.2">
      <c r="A238"/>
    </row>
    <row r="239" spans="1:1" x14ac:dyDescent="0.2">
      <c r="A239"/>
    </row>
    <row r="240" spans="1:1" x14ac:dyDescent="0.2">
      <c r="A240"/>
    </row>
    <row r="241" spans="1:1" x14ac:dyDescent="0.2">
      <c r="A241"/>
    </row>
    <row r="242" spans="1:1" x14ac:dyDescent="0.2">
      <c r="A242"/>
    </row>
    <row r="243" spans="1:1" x14ac:dyDescent="0.2">
      <c r="A243"/>
    </row>
    <row r="244" spans="1:1" x14ac:dyDescent="0.2">
      <c r="A244"/>
    </row>
    <row r="245" spans="1:1" x14ac:dyDescent="0.2">
      <c r="A245"/>
    </row>
    <row r="246" spans="1:1" x14ac:dyDescent="0.2">
      <c r="A246"/>
    </row>
    <row r="247" spans="1:1" x14ac:dyDescent="0.2">
      <c r="A247"/>
    </row>
    <row r="248" spans="1:1" x14ac:dyDescent="0.2">
      <c r="A248"/>
    </row>
    <row r="249" spans="1:1" x14ac:dyDescent="0.2">
      <c r="A249"/>
    </row>
    <row r="250" spans="1:1" x14ac:dyDescent="0.2">
      <c r="A250"/>
    </row>
    <row r="251" spans="1:1" x14ac:dyDescent="0.2">
      <c r="A251"/>
    </row>
    <row r="252" spans="1:1" x14ac:dyDescent="0.2">
      <c r="A252"/>
    </row>
    <row r="253" spans="1:1" x14ac:dyDescent="0.2">
      <c r="A253"/>
    </row>
    <row r="254" spans="1:1" x14ac:dyDescent="0.2">
      <c r="A254"/>
    </row>
    <row r="255" spans="1:1" x14ac:dyDescent="0.2">
      <c r="A255"/>
    </row>
    <row r="256" spans="1:1" x14ac:dyDescent="0.2">
      <c r="A256"/>
    </row>
    <row r="257" spans="1:1" x14ac:dyDescent="0.2">
      <c r="A257"/>
    </row>
    <row r="258" spans="1:1" x14ac:dyDescent="0.2">
      <c r="A258"/>
    </row>
    <row r="259" spans="1:1" x14ac:dyDescent="0.2">
      <c r="A259"/>
    </row>
    <row r="260" spans="1:1" x14ac:dyDescent="0.2">
      <c r="A260"/>
    </row>
    <row r="261" spans="1:1" x14ac:dyDescent="0.2">
      <c r="A261"/>
    </row>
    <row r="262" spans="1:1" x14ac:dyDescent="0.2">
      <c r="A262"/>
    </row>
    <row r="263" spans="1:1" x14ac:dyDescent="0.2">
      <c r="A263"/>
    </row>
    <row r="264" spans="1:1" x14ac:dyDescent="0.2">
      <c r="A264"/>
    </row>
    <row r="265" spans="1:1" x14ac:dyDescent="0.2">
      <c r="A265"/>
    </row>
    <row r="266" spans="1:1" x14ac:dyDescent="0.2">
      <c r="A266"/>
    </row>
    <row r="267" spans="1:1" x14ac:dyDescent="0.2">
      <c r="A267"/>
    </row>
    <row r="268" spans="1:1" x14ac:dyDescent="0.2">
      <c r="A268"/>
    </row>
    <row r="269" spans="1:1" x14ac:dyDescent="0.2">
      <c r="A269"/>
    </row>
    <row r="270" spans="1:1" x14ac:dyDescent="0.2">
      <c r="A270"/>
    </row>
    <row r="271" spans="1:1" x14ac:dyDescent="0.2">
      <c r="A271"/>
    </row>
    <row r="272" spans="1:1" x14ac:dyDescent="0.2">
      <c r="A272"/>
    </row>
    <row r="273" spans="1:1" x14ac:dyDescent="0.2">
      <c r="A273"/>
    </row>
    <row r="274" spans="1:1" x14ac:dyDescent="0.2">
      <c r="A274"/>
    </row>
    <row r="275" spans="1:1" x14ac:dyDescent="0.2">
      <c r="A275"/>
    </row>
    <row r="276" spans="1:1" x14ac:dyDescent="0.2">
      <c r="A276"/>
    </row>
    <row r="277" spans="1:1" x14ac:dyDescent="0.2">
      <c r="A277"/>
    </row>
    <row r="278" spans="1:1" x14ac:dyDescent="0.2">
      <c r="A278"/>
    </row>
    <row r="279" spans="1:1" x14ac:dyDescent="0.2">
      <c r="A279"/>
    </row>
    <row r="280" spans="1:1" x14ac:dyDescent="0.2">
      <c r="A280"/>
    </row>
    <row r="281" spans="1:1" x14ac:dyDescent="0.2">
      <c r="A281"/>
    </row>
    <row r="282" spans="1:1" x14ac:dyDescent="0.2">
      <c r="A282"/>
    </row>
    <row r="283" spans="1:1" x14ac:dyDescent="0.2">
      <c r="A283"/>
    </row>
    <row r="284" spans="1:1" x14ac:dyDescent="0.2">
      <c r="A284"/>
    </row>
    <row r="285" spans="1:1" x14ac:dyDescent="0.2">
      <c r="A285"/>
    </row>
    <row r="286" spans="1:1" x14ac:dyDescent="0.2">
      <c r="A286"/>
    </row>
    <row r="287" spans="1:1" x14ac:dyDescent="0.2">
      <c r="A287"/>
    </row>
    <row r="288" spans="1:1" x14ac:dyDescent="0.2">
      <c r="A288"/>
    </row>
    <row r="289" spans="1:1" x14ac:dyDescent="0.2">
      <c r="A289"/>
    </row>
    <row r="290" spans="1:1" x14ac:dyDescent="0.2">
      <c r="A290"/>
    </row>
    <row r="291" spans="1:1" x14ac:dyDescent="0.2">
      <c r="A291"/>
    </row>
    <row r="292" spans="1:1" x14ac:dyDescent="0.2">
      <c r="A292"/>
    </row>
    <row r="293" spans="1:1" x14ac:dyDescent="0.2">
      <c r="A293"/>
    </row>
    <row r="294" spans="1:1" x14ac:dyDescent="0.2">
      <c r="A294"/>
    </row>
    <row r="295" spans="1:1" x14ac:dyDescent="0.2">
      <c r="A295"/>
    </row>
    <row r="296" spans="1:1" x14ac:dyDescent="0.2">
      <c r="A296"/>
    </row>
    <row r="297" spans="1:1" x14ac:dyDescent="0.2">
      <c r="A297"/>
    </row>
    <row r="298" spans="1:1" x14ac:dyDescent="0.2">
      <c r="A298"/>
    </row>
    <row r="299" spans="1:1" x14ac:dyDescent="0.2">
      <c r="A299"/>
    </row>
    <row r="300" spans="1:1" x14ac:dyDescent="0.2">
      <c r="A300"/>
    </row>
    <row r="301" spans="1:1" x14ac:dyDescent="0.2">
      <c r="A301"/>
    </row>
    <row r="302" spans="1:1" x14ac:dyDescent="0.2">
      <c r="A302"/>
    </row>
    <row r="303" spans="1:1" x14ac:dyDescent="0.2">
      <c r="A303"/>
    </row>
    <row r="304" spans="1:1" x14ac:dyDescent="0.2">
      <c r="A304"/>
    </row>
    <row r="305" spans="1:1" x14ac:dyDescent="0.2">
      <c r="A305"/>
    </row>
    <row r="306" spans="1:1" x14ac:dyDescent="0.2">
      <c r="A306"/>
    </row>
    <row r="307" spans="1:1" x14ac:dyDescent="0.2">
      <c r="A307"/>
    </row>
    <row r="308" spans="1:1" x14ac:dyDescent="0.2">
      <c r="A308"/>
    </row>
    <row r="309" spans="1:1" x14ac:dyDescent="0.2">
      <c r="A309"/>
    </row>
    <row r="310" spans="1:1" x14ac:dyDescent="0.2">
      <c r="A310"/>
    </row>
    <row r="311" spans="1:1" x14ac:dyDescent="0.2">
      <c r="A311"/>
    </row>
    <row r="312" spans="1:1" x14ac:dyDescent="0.2">
      <c r="A312"/>
    </row>
    <row r="313" spans="1:1" x14ac:dyDescent="0.2">
      <c r="A313"/>
    </row>
    <row r="314" spans="1:1" x14ac:dyDescent="0.2">
      <c r="A314"/>
    </row>
    <row r="315" spans="1:1" x14ac:dyDescent="0.2">
      <c r="A315"/>
    </row>
    <row r="316" spans="1:1" x14ac:dyDescent="0.2">
      <c r="A316"/>
    </row>
    <row r="317" spans="1:1" x14ac:dyDescent="0.2">
      <c r="A317"/>
    </row>
    <row r="318" spans="1:1" x14ac:dyDescent="0.2">
      <c r="A318"/>
    </row>
    <row r="319" spans="1:1" x14ac:dyDescent="0.2">
      <c r="A319"/>
    </row>
    <row r="320" spans="1:1" x14ac:dyDescent="0.2">
      <c r="A320"/>
    </row>
    <row r="321" spans="1:1" x14ac:dyDescent="0.2">
      <c r="A321"/>
    </row>
    <row r="322" spans="1:1" x14ac:dyDescent="0.2">
      <c r="A322"/>
    </row>
    <row r="323" spans="1:1" x14ac:dyDescent="0.2">
      <c r="A323"/>
    </row>
    <row r="324" spans="1:1" x14ac:dyDescent="0.2">
      <c r="A324"/>
    </row>
    <row r="325" spans="1:1" x14ac:dyDescent="0.2">
      <c r="A325"/>
    </row>
    <row r="326" spans="1:1" x14ac:dyDescent="0.2">
      <c r="A326"/>
    </row>
    <row r="327" spans="1:1" x14ac:dyDescent="0.2">
      <c r="A327"/>
    </row>
    <row r="328" spans="1:1" x14ac:dyDescent="0.2">
      <c r="A328"/>
    </row>
  </sheetData>
  <dataConsolidate function="stdDevp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workbookViewId="0">
      <pane xSplit="4" ySplit="2" topLeftCell="W67" activePane="bottomRight" state="frozen"/>
      <selection pane="topRight" activeCell="E1" sqref="E1"/>
      <selection pane="bottomLeft" activeCell="A3" sqref="A3"/>
      <selection pane="bottomRight" activeCell="AD86" sqref="AD86"/>
    </sheetView>
  </sheetViews>
  <sheetFormatPr defaultRowHeight="15" x14ac:dyDescent="0.2"/>
  <cols>
    <col min="2" max="2" width="20.88671875" style="10" bestFit="1" customWidth="1"/>
    <col min="3" max="3" width="34" style="10" hidden="1" customWidth="1"/>
    <col min="4" max="4" width="14.33203125" style="10" customWidth="1"/>
    <col min="6" max="6" width="12.77734375" bestFit="1" customWidth="1"/>
    <col min="8" max="8" width="2" customWidth="1"/>
    <col min="12" max="12" width="1.6640625" customWidth="1"/>
    <col min="13" max="13" width="12.77734375" bestFit="1" customWidth="1"/>
    <col min="16" max="16" width="1.21875" customWidth="1"/>
    <col min="20" max="20" width="1.21875" customWidth="1"/>
    <col min="24" max="24" width="1.44140625" customWidth="1"/>
    <col min="25" max="25" width="11.77734375" bestFit="1" customWidth="1"/>
    <col min="28" max="28" width="1.44140625" customWidth="1"/>
  </cols>
  <sheetData>
    <row r="1" spans="1:31" ht="15.75" x14ac:dyDescent="0.25">
      <c r="A1" s="2"/>
      <c r="D1" s="16"/>
      <c r="E1" s="52" t="s">
        <v>6</v>
      </c>
      <c r="F1" s="52"/>
      <c r="G1" s="52"/>
      <c r="H1" s="52"/>
      <c r="I1" s="53" t="s">
        <v>7</v>
      </c>
      <c r="J1" s="53"/>
      <c r="K1" s="53"/>
      <c r="L1" s="53"/>
      <c r="M1" s="52" t="s">
        <v>8</v>
      </c>
      <c r="N1" s="52"/>
      <c r="O1" s="52"/>
      <c r="P1" s="52"/>
      <c r="Q1" s="53" t="s">
        <v>9</v>
      </c>
      <c r="R1" s="53"/>
      <c r="S1" s="53"/>
      <c r="T1" s="53"/>
      <c r="U1" s="52" t="s">
        <v>10</v>
      </c>
      <c r="V1" s="52"/>
      <c r="W1" s="52"/>
      <c r="X1" s="52"/>
      <c r="Y1" s="53" t="s">
        <v>11</v>
      </c>
      <c r="Z1" s="53"/>
      <c r="AA1" s="53"/>
      <c r="AB1" s="53"/>
      <c r="AC1" s="52" t="s">
        <v>12</v>
      </c>
      <c r="AD1" s="52"/>
      <c r="AE1" s="52"/>
    </row>
    <row r="2" spans="1:31" ht="16.5" thickBot="1" x14ac:dyDescent="0.3">
      <c r="A2" s="11" t="s">
        <v>0</v>
      </c>
      <c r="B2" s="11" t="s">
        <v>269</v>
      </c>
      <c r="C2" s="11" t="s">
        <v>2</v>
      </c>
      <c r="D2" s="17" t="s">
        <v>1</v>
      </c>
      <c r="E2" s="18" t="s">
        <v>3</v>
      </c>
      <c r="F2" s="12" t="s">
        <v>4</v>
      </c>
      <c r="G2" s="13" t="s">
        <v>5</v>
      </c>
      <c r="H2" s="13"/>
      <c r="I2" s="14" t="s">
        <v>3</v>
      </c>
      <c r="J2" s="14" t="s">
        <v>4</v>
      </c>
      <c r="K2" s="15" t="s">
        <v>5</v>
      </c>
      <c r="L2" s="15"/>
      <c r="M2" s="12" t="s">
        <v>3</v>
      </c>
      <c r="N2" s="12" t="s">
        <v>4</v>
      </c>
      <c r="O2" s="13" t="s">
        <v>5</v>
      </c>
      <c r="P2" s="13"/>
      <c r="Q2" s="14" t="s">
        <v>3</v>
      </c>
      <c r="R2" s="14" t="s">
        <v>4</v>
      </c>
      <c r="S2" s="15" t="s">
        <v>5</v>
      </c>
      <c r="T2" s="15"/>
      <c r="U2" s="12" t="s">
        <v>3</v>
      </c>
      <c r="V2" s="12" t="s">
        <v>4</v>
      </c>
      <c r="W2" s="13" t="s">
        <v>5</v>
      </c>
      <c r="X2" s="13"/>
      <c r="Y2" s="14" t="s">
        <v>3</v>
      </c>
      <c r="Z2" s="14" t="s">
        <v>4</v>
      </c>
      <c r="AA2" s="15" t="s">
        <v>5</v>
      </c>
      <c r="AB2" s="15"/>
      <c r="AC2" s="12" t="s">
        <v>3</v>
      </c>
      <c r="AD2" s="12" t="s">
        <v>4</v>
      </c>
      <c r="AE2" s="13" t="s">
        <v>5</v>
      </c>
    </row>
    <row r="3" spans="1:31" ht="15.75" x14ac:dyDescent="0.25">
      <c r="A3" s="7">
        <v>1</v>
      </c>
      <c r="B3" s="56" t="str">
        <f>Lähtöluettelo!B4</f>
        <v>Tanja Suiteri</v>
      </c>
      <c r="C3" s="56" t="str">
        <f>Lähtöluettelo!C4</f>
        <v>    Jupiter 3v</v>
      </c>
      <c r="D3" s="39" t="str">
        <f>Lähtöluettelo!D4</f>
        <v>Lady</v>
      </c>
      <c r="E3" s="23">
        <v>0.39999999999999997</v>
      </c>
      <c r="F3" s="23">
        <v>0.40057870370370369</v>
      </c>
      <c r="G3" s="24">
        <f t="shared" ref="G3:G34" si="0">SUM(F3-E3)</f>
        <v>5.7870370370372015E-4</v>
      </c>
      <c r="H3" s="24"/>
      <c r="I3" s="25">
        <v>0.40416666666666662</v>
      </c>
      <c r="J3" s="25">
        <v>0.4057291666666667</v>
      </c>
      <c r="K3" s="26">
        <f t="shared" ref="K3:K34" si="1">SUM(J3-I3)</f>
        <v>1.5625000000000777E-3</v>
      </c>
      <c r="L3" s="26"/>
      <c r="M3" s="23">
        <v>0.45</v>
      </c>
      <c r="N3" s="23">
        <v>0.4510763888888889</v>
      </c>
      <c r="O3" s="24">
        <f t="shared" ref="O3:O34" si="2">SUM(N3-M3)</f>
        <v>1.0763888888888906E-3</v>
      </c>
      <c r="P3" s="24"/>
      <c r="Q3" s="25">
        <v>0.49131944444444442</v>
      </c>
      <c r="R3" s="25">
        <v>0.49277777777777776</v>
      </c>
      <c r="S3" s="26">
        <f t="shared" ref="S3:S34" si="3">SUM(R3-Q3)</f>
        <v>1.4583333333333393E-3</v>
      </c>
      <c r="T3" s="26"/>
      <c r="U3" s="23">
        <v>0.49791666666666662</v>
      </c>
      <c r="V3" s="23">
        <v>0.49890046296296298</v>
      </c>
      <c r="W3" s="24">
        <f t="shared" ref="W3:W34" si="4">SUM(V3-U3)</f>
        <v>9.8379629629635756E-4</v>
      </c>
      <c r="X3" s="24"/>
      <c r="Y3" s="25">
        <v>0.55173611111111109</v>
      </c>
      <c r="Z3" s="25">
        <v>0.55292824074074076</v>
      </c>
      <c r="AA3" s="26">
        <f t="shared" ref="AA3:AA34" si="5">SUM(Z3-Y3)</f>
        <v>1.192129629629668E-3</v>
      </c>
      <c r="AB3" s="26"/>
      <c r="AC3" s="23">
        <v>0.58333333333333337</v>
      </c>
      <c r="AD3" s="23">
        <v>0.58420138888888895</v>
      </c>
      <c r="AE3" s="24">
        <f t="shared" ref="AE3:AE34" si="6">SUM(AD3-AC3)</f>
        <v>8.6805555555558023E-4</v>
      </c>
    </row>
    <row r="4" spans="1:31" ht="15.75" x14ac:dyDescent="0.25">
      <c r="A4" s="7">
        <v>2</v>
      </c>
      <c r="B4" s="56" t="str">
        <f>Lähtöluettelo!B5</f>
        <v>Asta remes</v>
      </c>
      <c r="C4" s="56" t="str">
        <f>Lähtöluettelo!C5</f>
        <v>    Joku vanha scott</v>
      </c>
      <c r="D4" s="39" t="str">
        <f>Lähtöluettelo!D5</f>
        <v>Lady</v>
      </c>
      <c r="E4" s="19">
        <v>0.40034722222222219</v>
      </c>
      <c r="F4" s="19">
        <v>0.40090277777777777</v>
      </c>
      <c r="G4" s="20">
        <f t="shared" si="0"/>
        <v>5.5555555555558689E-4</v>
      </c>
      <c r="H4" s="20"/>
      <c r="I4" s="21">
        <v>0.4045138888888889</v>
      </c>
      <c r="J4" s="21">
        <v>0.40596064814814814</v>
      </c>
      <c r="K4" s="22">
        <f t="shared" si="1"/>
        <v>1.4467592592592449E-3</v>
      </c>
      <c r="L4" s="22"/>
      <c r="M4" s="19">
        <v>0.45034722222222223</v>
      </c>
      <c r="N4" s="19">
        <v>0.45136574074074076</v>
      </c>
      <c r="O4" s="20">
        <f t="shared" si="2"/>
        <v>1.0185185185185297E-3</v>
      </c>
      <c r="P4" s="20"/>
      <c r="Q4" s="21">
        <v>0.4916666666666667</v>
      </c>
      <c r="R4" s="21">
        <v>0.49304398148148149</v>
      </c>
      <c r="S4" s="22">
        <f t="shared" si="3"/>
        <v>1.3773148148147896E-3</v>
      </c>
      <c r="T4" s="22"/>
      <c r="U4" s="19">
        <v>0.4982638888888889</v>
      </c>
      <c r="V4" s="19">
        <v>0.4992476851851852</v>
      </c>
      <c r="W4" s="20">
        <f t="shared" si="4"/>
        <v>9.8379629629630205E-4</v>
      </c>
      <c r="X4" s="20"/>
      <c r="Y4" s="21">
        <v>0.55208333333333337</v>
      </c>
      <c r="Z4" s="21">
        <v>0.55348379629629629</v>
      </c>
      <c r="AA4" s="22">
        <f t="shared" si="5"/>
        <v>1.4004629629629228E-3</v>
      </c>
      <c r="AB4" s="22"/>
      <c r="AC4" s="19">
        <v>0.58368055555555554</v>
      </c>
      <c r="AD4" s="19">
        <v>0.58472222222222225</v>
      </c>
      <c r="AE4" s="20">
        <f t="shared" si="6"/>
        <v>1.0416666666667185E-3</v>
      </c>
    </row>
    <row r="5" spans="1:31" ht="15.75" x14ac:dyDescent="0.25">
      <c r="A5" s="7">
        <v>3</v>
      </c>
      <c r="B5" s="56" t="str">
        <f>Lähtöluettelo!B6</f>
        <v>Piia Suiteri</v>
      </c>
      <c r="C5" s="56" t="str">
        <f>Lähtöluettelo!C6</f>
        <v>    Nishiki Cross hybrid 352 allroads</v>
      </c>
      <c r="D5" s="39" t="str">
        <f>Lähtöluettelo!D6</f>
        <v>Lady</v>
      </c>
      <c r="E5" s="23">
        <v>0.40069444444444446</v>
      </c>
      <c r="F5" s="23">
        <v>0.40144675925925927</v>
      </c>
      <c r="G5" s="20">
        <f t="shared" si="0"/>
        <v>7.5231481481480289E-4</v>
      </c>
      <c r="H5" s="20"/>
      <c r="I5" s="25">
        <v>0.40486111111111112</v>
      </c>
      <c r="J5" s="25">
        <v>0.40616898148148151</v>
      </c>
      <c r="K5" s="22">
        <f t="shared" si="1"/>
        <v>1.3078703703703898E-3</v>
      </c>
      <c r="L5" s="22"/>
      <c r="M5" s="19">
        <v>0.45069444444444445</v>
      </c>
      <c r="N5" s="19">
        <v>0.45171296296296298</v>
      </c>
      <c r="O5" s="20">
        <f t="shared" si="2"/>
        <v>1.0185185185185297E-3</v>
      </c>
      <c r="P5" s="20"/>
      <c r="Q5" s="21">
        <v>0.49201388888888892</v>
      </c>
      <c r="R5" s="21">
        <v>0.49344907407407407</v>
      </c>
      <c r="S5" s="22">
        <f t="shared" si="3"/>
        <v>1.4351851851851505E-3</v>
      </c>
      <c r="T5" s="22"/>
      <c r="U5" s="19">
        <v>0.49861111111111112</v>
      </c>
      <c r="V5" s="19">
        <v>0.49956018518518519</v>
      </c>
      <c r="W5" s="20">
        <f t="shared" si="4"/>
        <v>9.490740740740744E-4</v>
      </c>
      <c r="X5" s="20"/>
      <c r="Y5" s="21">
        <v>0.55243055555555554</v>
      </c>
      <c r="Z5" s="21">
        <v>0.55393518518518514</v>
      </c>
      <c r="AA5" s="22">
        <f t="shared" si="5"/>
        <v>1.5046296296296058E-3</v>
      </c>
      <c r="AB5" s="22"/>
      <c r="AC5" s="19">
        <v>0.58402777777777781</v>
      </c>
      <c r="AD5" s="19">
        <v>0.58552083333333338</v>
      </c>
      <c r="AE5" s="20">
        <f t="shared" si="6"/>
        <v>1.4930555555555669E-3</v>
      </c>
    </row>
    <row r="6" spans="1:31" ht="15.75" x14ac:dyDescent="0.25">
      <c r="A6" s="7">
        <v>4</v>
      </c>
      <c r="B6" s="56" t="str">
        <f>Lähtöluettelo!B7</f>
        <v>Maija Tuomainen</v>
      </c>
      <c r="C6" s="56" t="str">
        <f>Lähtöluettelo!C7</f>
        <v>    Canyon</v>
      </c>
      <c r="D6" s="39" t="str">
        <f>Lähtöluettelo!D7</f>
        <v>Lady</v>
      </c>
      <c r="E6" s="19">
        <v>0.40104166666666669</v>
      </c>
      <c r="F6" s="19">
        <v>0.40164351851851854</v>
      </c>
      <c r="G6" s="20">
        <f t="shared" si="0"/>
        <v>6.0185185185185341E-4</v>
      </c>
      <c r="H6" s="20"/>
      <c r="I6" s="21">
        <v>0.40520833333333334</v>
      </c>
      <c r="J6" s="21">
        <v>0.40652777777777777</v>
      </c>
      <c r="K6" s="22">
        <f t="shared" si="1"/>
        <v>1.3194444444444287E-3</v>
      </c>
      <c r="L6" s="22"/>
      <c r="M6" s="19">
        <v>0.45104166666666662</v>
      </c>
      <c r="N6" s="19">
        <v>0.45201388888888888</v>
      </c>
      <c r="O6" s="20">
        <f t="shared" si="2"/>
        <v>9.7222222222226318E-4</v>
      </c>
      <c r="P6" s="20"/>
      <c r="Q6" s="21">
        <v>0.49236111111111108</v>
      </c>
      <c r="R6" s="21">
        <v>0.49364583333333334</v>
      </c>
      <c r="S6" s="22">
        <f t="shared" si="3"/>
        <v>1.2847222222222565E-3</v>
      </c>
      <c r="T6" s="22"/>
      <c r="U6" s="19">
        <v>0.49895833333333334</v>
      </c>
      <c r="V6" s="19">
        <v>0.49990740740740741</v>
      </c>
      <c r="W6" s="20">
        <f t="shared" si="4"/>
        <v>9.490740740740744E-4</v>
      </c>
      <c r="X6" s="20"/>
      <c r="Y6" s="21">
        <v>0.55277777777777781</v>
      </c>
      <c r="Z6" s="21">
        <v>0.55407407407407405</v>
      </c>
      <c r="AA6" s="22">
        <f t="shared" si="5"/>
        <v>1.2962962962962399E-3</v>
      </c>
      <c r="AB6" s="22"/>
      <c r="AC6" s="19">
        <v>0.58437499999999998</v>
      </c>
      <c r="AD6" s="19">
        <v>0.58554398148148146</v>
      </c>
      <c r="AE6" s="20">
        <f t="shared" si="6"/>
        <v>1.1689814814814792E-3</v>
      </c>
    </row>
    <row r="7" spans="1:31" ht="15.75" x14ac:dyDescent="0.25">
      <c r="A7" s="7">
        <v>5</v>
      </c>
      <c r="B7" s="56" t="str">
        <f>Lähtöluettelo!B8</f>
        <v>Seija Suiteri</v>
      </c>
      <c r="C7" s="56" t="str">
        <f>Lähtöluettelo!C8</f>
        <v>    Helkama S2800</v>
      </c>
      <c r="D7" s="39" t="str">
        <f>Lähtöluettelo!D8</f>
        <v>Lady</v>
      </c>
      <c r="E7" s="23">
        <v>0.40138888888888885</v>
      </c>
      <c r="F7" s="23">
        <v>0.40248842592592587</v>
      </c>
      <c r="G7" s="20">
        <f t="shared" si="0"/>
        <v>1.0995370370370239E-3</v>
      </c>
      <c r="H7" s="20"/>
      <c r="I7" s="25">
        <v>0.4055555555555555</v>
      </c>
      <c r="J7" s="25">
        <v>0.40728009259259257</v>
      </c>
      <c r="K7" s="22">
        <f t="shared" si="1"/>
        <v>1.7245370370370661E-3</v>
      </c>
      <c r="L7" s="22"/>
      <c r="M7" s="19">
        <v>0.4513888888888889</v>
      </c>
      <c r="N7" s="19">
        <v>0.45270833333333332</v>
      </c>
      <c r="O7" s="20">
        <f t="shared" si="2"/>
        <v>1.3194444444444287E-3</v>
      </c>
      <c r="P7" s="20"/>
      <c r="Q7" s="21">
        <v>0.4927083333333333</v>
      </c>
      <c r="R7" s="21">
        <v>0.49474537037037036</v>
      </c>
      <c r="S7" s="22">
        <f t="shared" si="3"/>
        <v>2.0370370370370594E-3</v>
      </c>
      <c r="T7" s="22"/>
      <c r="U7" s="19">
        <v>0.4993055555555555</v>
      </c>
      <c r="V7" s="19">
        <v>0.5006828703703704</v>
      </c>
      <c r="W7" s="20">
        <f t="shared" si="4"/>
        <v>1.3773148148149006E-3</v>
      </c>
      <c r="X7" s="20"/>
      <c r="Y7" s="21">
        <v>0.55312499999999998</v>
      </c>
      <c r="Z7" s="21">
        <v>0.55546296296296294</v>
      </c>
      <c r="AA7" s="22">
        <f t="shared" si="5"/>
        <v>2.3379629629629584E-3</v>
      </c>
      <c r="AB7" s="22"/>
      <c r="AC7" s="19">
        <v>0.58472222222222225</v>
      </c>
      <c r="AD7" s="19">
        <v>0.58667824074074071</v>
      </c>
      <c r="AE7" s="20">
        <f t="shared" si="6"/>
        <v>1.9560185185184542E-3</v>
      </c>
    </row>
    <row r="8" spans="1:31" ht="15.75" x14ac:dyDescent="0.25">
      <c r="A8" s="7">
        <v>6</v>
      </c>
      <c r="B8" s="56" t="str">
        <f>Lähtöluettelo!B9</f>
        <v>Jenni Rönkkö</v>
      </c>
      <c r="C8" s="56" t="str">
        <f>Lähtöluettelo!C9</f>
        <v>    Mummomallinmankeli</v>
      </c>
      <c r="D8" s="39" t="str">
        <f>Lähtöluettelo!D9</f>
        <v>Lady</v>
      </c>
      <c r="E8" s="19">
        <v>0.40173611111111113</v>
      </c>
      <c r="F8" s="19">
        <v>0.40266203703703707</v>
      </c>
      <c r="G8" s="20">
        <f t="shared" si="0"/>
        <v>9.2592592592594114E-4</v>
      </c>
      <c r="H8" s="20"/>
      <c r="I8" s="21">
        <v>0.40590277777777778</v>
      </c>
      <c r="J8" s="21">
        <v>0.40752314814814811</v>
      </c>
      <c r="K8" s="22">
        <f t="shared" si="1"/>
        <v>1.6203703703703276E-3</v>
      </c>
      <c r="L8" s="22"/>
      <c r="M8" s="19">
        <v>0.45173611111111112</v>
      </c>
      <c r="N8" s="19">
        <v>0.45295138888888892</v>
      </c>
      <c r="O8" s="20">
        <f t="shared" si="2"/>
        <v>1.2152777777778012E-3</v>
      </c>
      <c r="P8" s="20"/>
      <c r="Q8" s="21">
        <v>0.49305555555555558</v>
      </c>
      <c r="R8" s="21">
        <v>0.49478009259259265</v>
      </c>
      <c r="S8" s="22">
        <f t="shared" si="3"/>
        <v>1.7245370370370661E-3</v>
      </c>
      <c r="T8" s="22"/>
      <c r="U8" s="19">
        <v>0.49965277777777778</v>
      </c>
      <c r="V8" s="19">
        <v>0.50077546296296294</v>
      </c>
      <c r="W8" s="20">
        <f t="shared" si="4"/>
        <v>1.1226851851851571E-3</v>
      </c>
      <c r="X8" s="20"/>
      <c r="Y8" s="21">
        <v>0.55347222222222225</v>
      </c>
      <c r="Z8" s="21">
        <v>0.55535879629629636</v>
      </c>
      <c r="AA8" s="22">
        <f t="shared" si="5"/>
        <v>1.8865740740741099E-3</v>
      </c>
      <c r="AB8" s="22"/>
      <c r="AC8" s="19">
        <v>0.58506944444444442</v>
      </c>
      <c r="AD8" s="19">
        <v>0.58680555555555558</v>
      </c>
      <c r="AE8" s="20">
        <f t="shared" si="6"/>
        <v>1.7361111111111605E-3</v>
      </c>
    </row>
    <row r="9" spans="1:31" ht="15.75" x14ac:dyDescent="0.25">
      <c r="A9" s="7">
        <v>7</v>
      </c>
      <c r="B9" s="56" t="str">
        <f>Lähtöluettelo!B10</f>
        <v>Susanna Tolsa</v>
      </c>
      <c r="C9" s="56" t="str">
        <f>Lähtöluettelo!C10</f>
        <v>    Trek X-Cal</v>
      </c>
      <c r="D9" s="39" t="str">
        <f>Lähtöluettelo!D10</f>
        <v>Lady</v>
      </c>
      <c r="E9" s="23">
        <v>0.40208333333333335</v>
      </c>
      <c r="F9" s="23">
        <v>0.40285879629629634</v>
      </c>
      <c r="G9" s="20">
        <f t="shared" si="0"/>
        <v>7.7546296296299166E-4</v>
      </c>
      <c r="H9" s="20"/>
      <c r="I9" s="25">
        <v>0.40625</v>
      </c>
      <c r="J9" s="25">
        <v>0.40775462962962966</v>
      </c>
      <c r="K9" s="22">
        <f t="shared" si="1"/>
        <v>1.5046296296296613E-3</v>
      </c>
      <c r="L9" s="22"/>
      <c r="M9" s="19">
        <v>0.45208333333333334</v>
      </c>
      <c r="N9" s="19">
        <v>0.45313657407407404</v>
      </c>
      <c r="O9" s="20">
        <f t="shared" si="2"/>
        <v>1.0532407407407018E-3</v>
      </c>
      <c r="P9" s="20"/>
      <c r="Q9" s="21">
        <v>0.4934027777777778</v>
      </c>
      <c r="R9" s="21">
        <v>0.49488425925925927</v>
      </c>
      <c r="S9" s="22">
        <f t="shared" si="3"/>
        <v>1.4814814814814725E-3</v>
      </c>
      <c r="T9" s="22"/>
      <c r="U9" s="19">
        <v>0.50034722222222217</v>
      </c>
      <c r="V9" s="19">
        <v>0.50135416666666666</v>
      </c>
      <c r="W9" s="20">
        <f t="shared" si="4"/>
        <v>1.0069444444444908E-3</v>
      </c>
      <c r="X9" s="20"/>
      <c r="Y9" s="21">
        <v>0.55381944444444442</v>
      </c>
      <c r="Z9" s="21">
        <v>0.55549768518518516</v>
      </c>
      <c r="AA9" s="22">
        <f t="shared" si="5"/>
        <v>1.678240740740744E-3</v>
      </c>
      <c r="AB9" s="22"/>
      <c r="AC9" s="19">
        <v>0.5854166666666667</v>
      </c>
      <c r="AD9" s="19">
        <v>0.58693287037037034</v>
      </c>
      <c r="AE9" s="20">
        <f t="shared" si="6"/>
        <v>1.5162037037036447E-3</v>
      </c>
    </row>
    <row r="10" spans="1:31" ht="15.75" x14ac:dyDescent="0.25">
      <c r="A10" s="7">
        <v>8</v>
      </c>
      <c r="B10" s="56" t="str">
        <f>Lähtöluettelo!B11</f>
        <v>Niina Siemssen</v>
      </c>
      <c r="C10" s="56" t="str">
        <f>Lähtöluettelo!C11</f>
        <v>    It Bike</v>
      </c>
      <c r="D10" s="39" t="str">
        <f>Lähtöluettelo!D11</f>
        <v>Lady</v>
      </c>
      <c r="E10" s="19">
        <v>0.40243055555555557</v>
      </c>
      <c r="F10" s="19">
        <v>0.40381944444444445</v>
      </c>
      <c r="G10" s="20">
        <f t="shared" si="0"/>
        <v>1.388888888888884E-3</v>
      </c>
      <c r="H10" s="20"/>
      <c r="I10" s="21">
        <v>0.40659722222222222</v>
      </c>
      <c r="J10" s="21">
        <v>0.40856481481481483</v>
      </c>
      <c r="K10" s="22">
        <f t="shared" si="1"/>
        <v>1.9675925925926041E-3</v>
      </c>
      <c r="L10" s="22"/>
      <c r="M10" s="19">
        <v>0.4524305555555555</v>
      </c>
      <c r="N10" s="19">
        <v>0.45390046296296299</v>
      </c>
      <c r="O10" s="20">
        <f t="shared" si="2"/>
        <v>1.4699074074074892E-3</v>
      </c>
      <c r="P10" s="20"/>
      <c r="Q10" s="21">
        <v>0.49374999999999997</v>
      </c>
      <c r="R10" s="21">
        <v>0.49576388888888889</v>
      </c>
      <c r="S10" s="22">
        <f t="shared" si="3"/>
        <v>2.0138888888889261E-3</v>
      </c>
      <c r="T10" s="22"/>
      <c r="U10" s="19">
        <v>0.50069444444444444</v>
      </c>
      <c r="V10" s="19">
        <v>0.50214120370370374</v>
      </c>
      <c r="W10" s="20">
        <f t="shared" si="4"/>
        <v>1.4467592592593004E-3</v>
      </c>
      <c r="X10" s="20"/>
      <c r="Y10" s="21">
        <v>0.5541666666666667</v>
      </c>
      <c r="Z10" s="21">
        <v>0.5564930555555555</v>
      </c>
      <c r="AA10" s="22">
        <f t="shared" si="5"/>
        <v>2.3263888888888085E-3</v>
      </c>
      <c r="AB10" s="22"/>
      <c r="AC10" s="19">
        <v>0.58611111111111114</v>
      </c>
      <c r="AD10" s="19">
        <v>0.58800925925925929</v>
      </c>
      <c r="AE10" s="20">
        <f t="shared" si="6"/>
        <v>1.8981481481481488E-3</v>
      </c>
    </row>
    <row r="11" spans="1:31" ht="15.75" x14ac:dyDescent="0.25">
      <c r="A11" s="7">
        <v>9</v>
      </c>
      <c r="B11" s="56" t="e">
        <f>Lähtöluettelo!#REF!</f>
        <v>#REF!</v>
      </c>
      <c r="C11" s="56" t="e">
        <f>Lähtöluettelo!#REF!</f>
        <v>#REF!</v>
      </c>
      <c r="D11" s="39" t="e">
        <f>Lähtöluettelo!#REF!</f>
        <v>#REF!</v>
      </c>
      <c r="E11" s="23">
        <v>0.40254629629629629</v>
      </c>
      <c r="F11" s="23">
        <v>0.4060185185185185</v>
      </c>
      <c r="G11" s="20">
        <f t="shared" si="0"/>
        <v>3.4722222222222099E-3</v>
      </c>
      <c r="H11" s="20"/>
      <c r="I11" s="25">
        <v>0.40671296296296294</v>
      </c>
      <c r="J11" s="25">
        <v>0.41018518518518521</v>
      </c>
      <c r="K11" s="22">
        <f t="shared" si="1"/>
        <v>3.4722222222222654E-3</v>
      </c>
      <c r="L11" s="22"/>
      <c r="M11" s="19">
        <v>0.45254629629629628</v>
      </c>
      <c r="N11" s="19">
        <v>0.45601851851851855</v>
      </c>
      <c r="O11" s="20">
        <f t="shared" si="2"/>
        <v>3.4722222222222654E-3</v>
      </c>
      <c r="P11" s="20"/>
      <c r="Q11" s="21">
        <v>0.49386574074074074</v>
      </c>
      <c r="R11" s="21">
        <v>0.49733796296296301</v>
      </c>
      <c r="S11" s="22">
        <f t="shared" si="3"/>
        <v>3.4722222222222654E-3</v>
      </c>
      <c r="T11" s="22"/>
      <c r="U11" s="19">
        <v>0.50081018518518516</v>
      </c>
      <c r="V11" s="19">
        <v>0.50428240740740737</v>
      </c>
      <c r="W11" s="20">
        <f t="shared" si="4"/>
        <v>3.4722222222222099E-3</v>
      </c>
      <c r="X11" s="20"/>
      <c r="Y11" s="21">
        <v>0.55428240740740742</v>
      </c>
      <c r="Z11" s="21">
        <v>0.55775462962962963</v>
      </c>
      <c r="AA11" s="22">
        <f t="shared" si="5"/>
        <v>3.4722222222222099E-3</v>
      </c>
      <c r="AB11" s="22"/>
      <c r="AC11" s="19">
        <v>0.58622685185185186</v>
      </c>
      <c r="AD11" s="19">
        <v>0.58969907407407407</v>
      </c>
      <c r="AE11" s="20">
        <f t="shared" si="6"/>
        <v>3.4722222222222099E-3</v>
      </c>
    </row>
    <row r="12" spans="1:31" ht="15.75" x14ac:dyDescent="0.25">
      <c r="A12" s="54">
        <v>10</v>
      </c>
      <c r="B12" s="55" t="str">
        <f>Lähtöluettelo!B12</f>
        <v>Asko autio </v>
      </c>
      <c r="C12" s="55" t="str">
        <f>Lähtöluettelo!C12</f>
        <v>       ?</v>
      </c>
      <c r="D12" s="45" t="str">
        <f>Lähtöluettelo!D12</f>
        <v>Seniorit</v>
      </c>
      <c r="E12" s="19">
        <v>0.40254629629629629</v>
      </c>
      <c r="F12" s="19">
        <v>0.4060185185185185</v>
      </c>
      <c r="G12" s="20">
        <f t="shared" si="0"/>
        <v>3.4722222222222099E-3</v>
      </c>
      <c r="H12" s="20"/>
      <c r="I12" s="21">
        <v>0.40682870370370372</v>
      </c>
      <c r="J12" s="21">
        <v>0.41030092592592587</v>
      </c>
      <c r="K12" s="22">
        <f t="shared" si="1"/>
        <v>3.4722222222221544E-3</v>
      </c>
      <c r="L12" s="22"/>
      <c r="M12" s="19">
        <v>0.45266203703703706</v>
      </c>
      <c r="N12" s="19">
        <v>0.45613425925925927</v>
      </c>
      <c r="O12" s="20">
        <f t="shared" si="2"/>
        <v>3.4722222222222099E-3</v>
      </c>
      <c r="P12" s="20"/>
      <c r="Q12" s="21">
        <v>0.49398148148148152</v>
      </c>
      <c r="R12" s="21">
        <v>0.49745370370370368</v>
      </c>
      <c r="S12" s="22">
        <f t="shared" si="3"/>
        <v>3.4722222222221544E-3</v>
      </c>
      <c r="T12" s="22"/>
      <c r="U12" s="19">
        <v>0.50092592592592589</v>
      </c>
      <c r="V12" s="19">
        <v>0.50439814814814821</v>
      </c>
      <c r="W12" s="20">
        <f t="shared" si="4"/>
        <v>3.4722222222223209E-3</v>
      </c>
      <c r="X12" s="20"/>
      <c r="Y12" s="21">
        <v>0.55439814814814814</v>
      </c>
      <c r="Z12" s="21">
        <v>0.55787037037037035</v>
      </c>
      <c r="AA12" s="22">
        <f t="shared" si="5"/>
        <v>3.4722222222222099E-3</v>
      </c>
      <c r="AB12" s="22"/>
      <c r="AC12" s="19">
        <v>0.58634259259259258</v>
      </c>
      <c r="AD12" s="19">
        <v>0.58981481481481479</v>
      </c>
      <c r="AE12" s="20">
        <f t="shared" si="6"/>
        <v>3.4722222222222099E-3</v>
      </c>
    </row>
    <row r="13" spans="1:31" ht="15.75" x14ac:dyDescent="0.25">
      <c r="A13" s="54">
        <v>11</v>
      </c>
      <c r="B13" s="55" t="str">
        <f>Lähtöluettelo!B13</f>
        <v>Timo Nyyssönen</v>
      </c>
      <c r="C13" s="55" t="str">
        <f>Lähtöluettelo!C13</f>
        <v>       Se nopsa taas</v>
      </c>
      <c r="D13" s="45" t="str">
        <f>Lähtöluettelo!D13</f>
        <v>Seniorit</v>
      </c>
      <c r="E13" s="23">
        <v>0.40277777777777773</v>
      </c>
      <c r="F13" s="23">
        <v>0.40383101851851855</v>
      </c>
      <c r="G13" s="20">
        <f t="shared" si="0"/>
        <v>1.0532407407408129E-3</v>
      </c>
      <c r="H13" s="20"/>
      <c r="I13" s="25">
        <v>0.40763888888888888</v>
      </c>
      <c r="J13" s="25">
        <v>0.40939814814814812</v>
      </c>
      <c r="K13" s="22">
        <f t="shared" si="1"/>
        <v>1.7592592592592382E-3</v>
      </c>
      <c r="L13" s="22"/>
      <c r="M13" s="19">
        <v>0.45277777777777778</v>
      </c>
      <c r="N13" s="19">
        <v>0.45405092592592594</v>
      </c>
      <c r="O13" s="20">
        <f t="shared" si="2"/>
        <v>1.2731481481481621E-3</v>
      </c>
      <c r="P13" s="20"/>
      <c r="Q13" s="21">
        <v>0.49409722222222219</v>
      </c>
      <c r="R13" s="21">
        <v>0.49571759259259257</v>
      </c>
      <c r="S13" s="22">
        <f t="shared" si="3"/>
        <v>1.6203703703703831E-3</v>
      </c>
      <c r="T13" s="22"/>
      <c r="U13" s="19">
        <v>0.50208333333333333</v>
      </c>
      <c r="V13" s="19">
        <v>0.50312499999999993</v>
      </c>
      <c r="W13" s="20">
        <f t="shared" si="4"/>
        <v>1.0416666666666075E-3</v>
      </c>
      <c r="X13" s="20"/>
      <c r="Y13" s="21">
        <v>0.55451388888888886</v>
      </c>
      <c r="Z13" s="21">
        <v>0.55590277777777775</v>
      </c>
      <c r="AA13" s="22">
        <f t="shared" si="5"/>
        <v>1.388888888888884E-3</v>
      </c>
      <c r="AB13" s="22"/>
      <c r="AC13" s="19">
        <v>0.58680555555555558</v>
      </c>
      <c r="AD13" s="19">
        <v>0.58784722222222219</v>
      </c>
      <c r="AE13" s="20">
        <f t="shared" si="6"/>
        <v>1.0416666666666075E-3</v>
      </c>
    </row>
    <row r="14" spans="1:31" ht="15.75" x14ac:dyDescent="0.25">
      <c r="A14" s="54">
        <v>12</v>
      </c>
      <c r="B14" s="55" t="str">
        <f>Lähtöluettelo!B14</f>
        <v>Timo Klemetti</v>
      </c>
      <c r="C14" s="55" t="str">
        <f>Lähtöluettelo!C14</f>
        <v>       Pappa pyörä</v>
      </c>
      <c r="D14" s="45" t="str">
        <f>Lähtöluettelo!D14</f>
        <v>Seniorit</v>
      </c>
      <c r="E14" s="19">
        <v>0.40312500000000001</v>
      </c>
      <c r="F14" s="19">
        <v>0.40399305555555554</v>
      </c>
      <c r="G14" s="20">
        <f t="shared" si="0"/>
        <v>8.6805555555552472E-4</v>
      </c>
      <c r="H14" s="20"/>
      <c r="I14" s="21">
        <v>0.4079861111111111</v>
      </c>
      <c r="J14" s="21">
        <v>0.40953703703703703</v>
      </c>
      <c r="K14" s="22">
        <f t="shared" si="1"/>
        <v>1.5509259259259278E-3</v>
      </c>
      <c r="L14" s="22"/>
      <c r="M14" s="19">
        <v>0.453125</v>
      </c>
      <c r="N14" s="19">
        <v>0.45420138888888889</v>
      </c>
      <c r="O14" s="20">
        <f t="shared" si="2"/>
        <v>1.0763888888888906E-3</v>
      </c>
      <c r="P14" s="20"/>
      <c r="Q14" s="21">
        <v>0.49444444444444446</v>
      </c>
      <c r="R14" s="21">
        <v>0.49603009259259262</v>
      </c>
      <c r="S14" s="22">
        <f t="shared" si="3"/>
        <v>1.5856481481481555E-3</v>
      </c>
      <c r="T14" s="22"/>
      <c r="U14" s="19">
        <v>0.50104166666666672</v>
      </c>
      <c r="V14" s="19">
        <v>0.50218750000000001</v>
      </c>
      <c r="W14" s="20">
        <f t="shared" si="4"/>
        <v>1.1458333333332904E-3</v>
      </c>
      <c r="X14" s="20"/>
      <c r="Y14" s="21">
        <v>0.55486111111111114</v>
      </c>
      <c r="Z14" s="21">
        <v>0.55653935185185188</v>
      </c>
      <c r="AA14" s="22">
        <f t="shared" si="5"/>
        <v>1.678240740740744E-3</v>
      </c>
      <c r="AB14" s="22"/>
      <c r="AC14" s="19">
        <v>0.58715277777777775</v>
      </c>
      <c r="AD14" s="19">
        <v>0.58878472222222222</v>
      </c>
      <c r="AE14" s="20">
        <f t="shared" si="6"/>
        <v>1.6319444444444775E-3</v>
      </c>
    </row>
    <row r="15" spans="1:31" ht="15.75" x14ac:dyDescent="0.25">
      <c r="A15" s="54">
        <v>13</v>
      </c>
      <c r="B15" s="55" t="str">
        <f>Lähtöluettelo!B15</f>
        <v>Hannu Antila *</v>
      </c>
      <c r="C15" s="55" t="str">
        <f>Lähtöluettelo!C15</f>
        <v>       ?</v>
      </c>
      <c r="D15" s="45" t="str">
        <f>Lähtöluettelo!D15</f>
        <v>Seniorit</v>
      </c>
      <c r="E15" s="23">
        <v>0.40324074074074073</v>
      </c>
      <c r="F15" s="23">
        <v>0.40671296296296294</v>
      </c>
      <c r="G15" s="20">
        <f t="shared" si="0"/>
        <v>3.4722222222222099E-3</v>
      </c>
      <c r="H15" s="20"/>
      <c r="I15" s="25">
        <v>0.40810185185185183</v>
      </c>
      <c r="J15" s="25">
        <v>0.41157407407407409</v>
      </c>
      <c r="K15" s="22">
        <f t="shared" si="1"/>
        <v>3.4722222222222654E-3</v>
      </c>
      <c r="L15" s="22"/>
      <c r="M15" s="19">
        <v>0.45324074074074078</v>
      </c>
      <c r="N15" s="19">
        <v>0.45671296296296293</v>
      </c>
      <c r="O15" s="20">
        <f t="shared" si="2"/>
        <v>3.4722222222221544E-3</v>
      </c>
      <c r="P15" s="20"/>
      <c r="Q15" s="21">
        <v>0.49456018518518513</v>
      </c>
      <c r="R15" s="21">
        <v>0.4980324074074074</v>
      </c>
      <c r="S15" s="22">
        <f t="shared" si="3"/>
        <v>3.4722222222222654E-3</v>
      </c>
      <c r="T15" s="22"/>
      <c r="U15" s="19">
        <v>0.50115740740740744</v>
      </c>
      <c r="V15" s="19">
        <v>0.50462962962962965</v>
      </c>
      <c r="W15" s="20">
        <f t="shared" si="4"/>
        <v>3.4722222222222099E-3</v>
      </c>
      <c r="X15" s="20"/>
      <c r="Y15" s="21">
        <v>0.55497685185185186</v>
      </c>
      <c r="Z15" s="21">
        <v>0.55844907407407407</v>
      </c>
      <c r="AA15" s="22">
        <f t="shared" si="5"/>
        <v>3.4722222222222099E-3</v>
      </c>
      <c r="AB15" s="22"/>
      <c r="AC15" s="19">
        <v>0.58726851851851858</v>
      </c>
      <c r="AD15" s="19">
        <v>0.59074074074074068</v>
      </c>
      <c r="AE15" s="20">
        <f t="shared" si="6"/>
        <v>3.4722222222220989E-3</v>
      </c>
    </row>
    <row r="16" spans="1:31" ht="15.75" x14ac:dyDescent="0.25">
      <c r="A16" s="57">
        <v>14</v>
      </c>
      <c r="B16" s="58" t="str">
        <f>Lähtöluettelo!B16</f>
        <v>Moisanen/Hälikkä</v>
      </c>
      <c r="C16" s="58" t="str">
        <f>Lähtöluettelo!C16</f>
        <v>       DP Duo</v>
      </c>
      <c r="D16" s="42" t="str">
        <f>Lähtöluettelo!D16</f>
        <v>WRC</v>
      </c>
      <c r="E16" s="19">
        <v>0.40347222222222223</v>
      </c>
      <c r="F16" s="19">
        <v>0.40506944444444443</v>
      </c>
      <c r="G16" s="20">
        <f t="shared" si="0"/>
        <v>1.5972222222221943E-3</v>
      </c>
      <c r="H16" s="20"/>
      <c r="I16" s="21">
        <v>0.40833333333333338</v>
      </c>
      <c r="J16" s="21">
        <v>0.41050925925925924</v>
      </c>
      <c r="K16" s="22">
        <f t="shared" si="1"/>
        <v>2.175925925925859E-3</v>
      </c>
      <c r="L16" s="22"/>
      <c r="M16" s="19">
        <v>0.45347222222222222</v>
      </c>
      <c r="N16" s="19">
        <v>0.45555555555555555</v>
      </c>
      <c r="O16" s="20">
        <f t="shared" si="2"/>
        <v>2.0833333333333259E-3</v>
      </c>
      <c r="P16" s="20"/>
      <c r="Q16" s="21">
        <v>0.49479166666666669</v>
      </c>
      <c r="R16" s="21">
        <v>0.49854166666666666</v>
      </c>
      <c r="S16" s="22">
        <f t="shared" si="3"/>
        <v>3.7499999999999756E-3</v>
      </c>
      <c r="T16" s="22"/>
      <c r="U16" s="19">
        <v>0.50451388888888882</v>
      </c>
      <c r="V16" s="19">
        <v>0.50649305555555557</v>
      </c>
      <c r="W16" s="20">
        <f t="shared" si="4"/>
        <v>1.979166666666754E-3</v>
      </c>
      <c r="X16" s="20"/>
      <c r="Y16" s="21">
        <v>0.5552083333333333</v>
      </c>
      <c r="Z16" s="21">
        <v>0.5571180555555556</v>
      </c>
      <c r="AA16" s="22">
        <f t="shared" si="5"/>
        <v>1.9097222222222987E-3</v>
      </c>
      <c r="AB16" s="22"/>
      <c r="AC16" s="19">
        <v>0.58750000000000002</v>
      </c>
      <c r="AD16" s="19">
        <v>0.58975694444444449</v>
      </c>
      <c r="AE16" s="20">
        <f t="shared" si="6"/>
        <v>2.2569444444444642E-3</v>
      </c>
    </row>
    <row r="17" spans="1:31" ht="15.75" x14ac:dyDescent="0.25">
      <c r="A17" s="2">
        <v>15</v>
      </c>
      <c r="B17" s="10" t="e">
        <f>Lähtöluettelo!#REF!</f>
        <v>#REF!</v>
      </c>
      <c r="C17" s="10" t="e">
        <f>Lähtöluettelo!#REF!</f>
        <v>#REF!</v>
      </c>
      <c r="D17" s="16" t="e">
        <f>Lähtöluettelo!#REF!</f>
        <v>#REF!</v>
      </c>
      <c r="E17" s="23">
        <v>0.40358796296296301</v>
      </c>
      <c r="F17" s="23">
        <v>0.40706018518518516</v>
      </c>
      <c r="G17" s="20">
        <f t="shared" si="0"/>
        <v>3.4722222222221544E-3</v>
      </c>
      <c r="H17" s="20"/>
      <c r="I17" s="25">
        <v>0.40844907407407405</v>
      </c>
      <c r="J17" s="25">
        <v>0.41192129629629631</v>
      </c>
      <c r="K17" s="22">
        <f t="shared" si="1"/>
        <v>3.4722222222222654E-3</v>
      </c>
      <c r="L17" s="22"/>
      <c r="M17" s="19">
        <v>0.45358796296296294</v>
      </c>
      <c r="N17" s="19">
        <v>0.45706018518518521</v>
      </c>
      <c r="O17" s="20">
        <f t="shared" si="2"/>
        <v>3.4722222222222654E-3</v>
      </c>
      <c r="P17" s="20"/>
      <c r="Q17" s="21">
        <v>0.49490740740740741</v>
      </c>
      <c r="R17" s="21">
        <v>0.49837962962962962</v>
      </c>
      <c r="S17" s="22">
        <f t="shared" si="3"/>
        <v>3.4722222222222099E-3</v>
      </c>
      <c r="T17" s="22"/>
      <c r="U17" s="19">
        <v>0.50462962962962965</v>
      </c>
      <c r="V17" s="19">
        <v>0.50810185185185186</v>
      </c>
      <c r="W17" s="20">
        <f t="shared" si="4"/>
        <v>3.4722222222222099E-3</v>
      </c>
      <c r="X17" s="20"/>
      <c r="Y17" s="21">
        <v>0.55532407407407403</v>
      </c>
      <c r="Z17" s="21">
        <v>0.55879629629629635</v>
      </c>
      <c r="AA17" s="22">
        <f t="shared" si="5"/>
        <v>3.4722222222223209E-3</v>
      </c>
      <c r="AB17" s="22"/>
      <c r="AC17" s="19">
        <v>0.58761574074074074</v>
      </c>
      <c r="AD17" s="19">
        <v>0.59108796296296295</v>
      </c>
      <c r="AE17" s="20">
        <f t="shared" si="6"/>
        <v>3.4722222222222099E-3</v>
      </c>
    </row>
    <row r="18" spans="1:31" ht="15.75" x14ac:dyDescent="0.25">
      <c r="A18" s="57">
        <v>20</v>
      </c>
      <c r="B18" s="58" t="str">
        <f>Lähtöluettelo!B17</f>
        <v>Markus Autio</v>
      </c>
      <c r="C18" s="58" t="str">
        <f>Lähtöluettelo!C17</f>
        <v>       Radon, viimevuotinen kehitysversio</v>
      </c>
      <c r="D18" s="42" t="str">
        <f>Lähtöluettelo!D17</f>
        <v>WRC</v>
      </c>
      <c r="E18" s="19">
        <v>0.40520833333333334</v>
      </c>
      <c r="F18" s="19">
        <v>0.40562499999999996</v>
      </c>
      <c r="G18" s="20">
        <f t="shared" si="0"/>
        <v>4.1666666666662078E-4</v>
      </c>
      <c r="H18" s="20"/>
      <c r="I18" s="21">
        <v>0.41076388888888887</v>
      </c>
      <c r="J18" s="21">
        <v>0.4117824074074074</v>
      </c>
      <c r="K18" s="22">
        <f t="shared" si="1"/>
        <v>1.0185185185185297E-3</v>
      </c>
      <c r="L18" s="22"/>
      <c r="M18" s="19">
        <v>0.47152777777777777</v>
      </c>
      <c r="N18" s="19">
        <v>0.47232638888888889</v>
      </c>
      <c r="O18" s="20">
        <f t="shared" si="2"/>
        <v>7.9861111111112493E-4</v>
      </c>
      <c r="P18" s="20"/>
      <c r="Q18" s="21">
        <v>0.51111111111111118</v>
      </c>
      <c r="R18" s="21">
        <v>0.5121296296296296</v>
      </c>
      <c r="S18" s="22">
        <f t="shared" si="3"/>
        <v>1.0185185185184187E-3</v>
      </c>
      <c r="T18" s="22"/>
      <c r="U18" s="19">
        <v>0.51840277777777777</v>
      </c>
      <c r="V18" s="19">
        <v>0.51910879629629625</v>
      </c>
      <c r="W18" s="20">
        <f t="shared" si="4"/>
        <v>7.0601851851848085E-4</v>
      </c>
      <c r="X18" s="20"/>
      <c r="Y18" s="21">
        <v>0.5649305555555556</v>
      </c>
      <c r="Z18" s="21">
        <v>0.56568287037037035</v>
      </c>
      <c r="AA18" s="22">
        <f t="shared" si="5"/>
        <v>7.5231481481474738E-4</v>
      </c>
      <c r="AB18" s="22"/>
      <c r="AC18" s="19">
        <v>0.59340277777777783</v>
      </c>
      <c r="AD18" s="19">
        <v>0.59403935185185186</v>
      </c>
      <c r="AE18" s="20">
        <f t="shared" si="6"/>
        <v>6.3657407407402555E-4</v>
      </c>
    </row>
    <row r="19" spans="1:31" ht="15.75" x14ac:dyDescent="0.25">
      <c r="A19" s="57">
        <v>21</v>
      </c>
      <c r="B19" s="58" t="str">
        <f>Lähtöluettelo!B18</f>
        <v>Sami Heikkilä</v>
      </c>
      <c r="C19" s="58" t="str">
        <f>Lähtöluettelo!C18</f>
        <v>       Nishiki X-29 WRC</v>
      </c>
      <c r="D19" s="42" t="str">
        <f>Lähtöluettelo!D18</f>
        <v>WRC</v>
      </c>
      <c r="E19" s="23">
        <v>0.4055555555555555</v>
      </c>
      <c r="F19" s="23">
        <v>0.40591435185185182</v>
      </c>
      <c r="G19" s="20">
        <f t="shared" si="0"/>
        <v>3.5879629629631538E-4</v>
      </c>
      <c r="H19" s="20"/>
      <c r="I19" s="25">
        <v>0.41111111111111115</v>
      </c>
      <c r="J19" s="25">
        <v>0.41210648148148149</v>
      </c>
      <c r="K19" s="22">
        <f t="shared" si="1"/>
        <v>9.9537037037034093E-4</v>
      </c>
      <c r="L19" s="22"/>
      <c r="M19" s="19">
        <v>0.47187499999999999</v>
      </c>
      <c r="N19" s="19">
        <v>0.47262731481481479</v>
      </c>
      <c r="O19" s="20">
        <f t="shared" si="2"/>
        <v>7.5231481481480289E-4</v>
      </c>
      <c r="P19" s="20"/>
      <c r="Q19" s="21">
        <v>0.51145833333333335</v>
      </c>
      <c r="R19" s="21">
        <v>0.51247685185185188</v>
      </c>
      <c r="S19" s="22">
        <f t="shared" si="3"/>
        <v>1.0185185185185297E-3</v>
      </c>
      <c r="T19" s="22"/>
      <c r="U19" s="19">
        <v>0.51874999999999993</v>
      </c>
      <c r="V19" s="19">
        <v>0.51945601851851853</v>
      </c>
      <c r="W19" s="20">
        <f t="shared" si="4"/>
        <v>7.0601851851859188E-4</v>
      </c>
      <c r="X19" s="20"/>
      <c r="Y19" s="21">
        <v>0.56527777777777777</v>
      </c>
      <c r="Z19" s="21">
        <v>0.56600694444444444</v>
      </c>
      <c r="AA19" s="22">
        <f t="shared" si="5"/>
        <v>7.2916666666666963E-4</v>
      </c>
      <c r="AB19" s="22"/>
      <c r="AC19" s="19">
        <v>0.59375</v>
      </c>
      <c r="AD19" s="19">
        <v>0.59430555555555553</v>
      </c>
      <c r="AE19" s="20">
        <f t="shared" si="6"/>
        <v>5.5555555555553138E-4</v>
      </c>
    </row>
    <row r="20" spans="1:31" ht="15.75" x14ac:dyDescent="0.25">
      <c r="A20" s="57">
        <v>22</v>
      </c>
      <c r="B20" s="58" t="str">
        <f>Lähtöluettelo!B19</f>
        <v>Toni Tamminiemi</v>
      </c>
      <c r="C20" s="58" t="str">
        <f>Lähtöluettelo!C19</f>
        <v>       Autoteema WRC-03</v>
      </c>
      <c r="D20" s="42" t="str">
        <f>Lähtöluettelo!D19</f>
        <v>WRC</v>
      </c>
      <c r="E20" s="19">
        <v>0.40590277777777778</v>
      </c>
      <c r="F20" s="19">
        <v>0.40630787037037036</v>
      </c>
      <c r="G20" s="20">
        <f t="shared" si="0"/>
        <v>4.050925925925819E-4</v>
      </c>
      <c r="H20" s="20"/>
      <c r="I20" s="21">
        <v>0.41145833333333331</v>
      </c>
      <c r="J20" s="21">
        <v>0.4125462962962963</v>
      </c>
      <c r="K20" s="22">
        <f t="shared" si="1"/>
        <v>1.087962962962985E-3</v>
      </c>
      <c r="L20" s="22"/>
      <c r="M20" s="19">
        <v>0.47222222222222227</v>
      </c>
      <c r="N20" s="19">
        <v>0.47319444444444447</v>
      </c>
      <c r="O20" s="20">
        <f t="shared" si="2"/>
        <v>9.7222222222220767E-4</v>
      </c>
      <c r="P20" s="20"/>
      <c r="Q20" s="21">
        <v>0.51180555555555551</v>
      </c>
      <c r="R20" s="21">
        <v>0.51285879629629627</v>
      </c>
      <c r="S20" s="22">
        <f t="shared" si="3"/>
        <v>1.0532407407407574E-3</v>
      </c>
      <c r="T20" s="22"/>
      <c r="U20" s="19">
        <v>0.51909722222222221</v>
      </c>
      <c r="V20" s="19">
        <v>0.51986111111111111</v>
      </c>
      <c r="W20" s="20">
        <f t="shared" si="4"/>
        <v>7.6388888888889728E-4</v>
      </c>
      <c r="X20" s="20"/>
      <c r="Y20" s="21">
        <v>0.56562499999999993</v>
      </c>
      <c r="Z20" s="21">
        <v>0.5665162037037037</v>
      </c>
      <c r="AA20" s="22">
        <f t="shared" si="5"/>
        <v>8.91203703703769E-4</v>
      </c>
      <c r="AB20" s="22"/>
      <c r="AC20" s="19">
        <v>0.59409722222222217</v>
      </c>
      <c r="AD20" s="19">
        <v>0.59484953703703702</v>
      </c>
      <c r="AE20" s="20">
        <f t="shared" si="6"/>
        <v>7.523148148148584E-4</v>
      </c>
    </row>
    <row r="21" spans="1:31" ht="15.75" x14ac:dyDescent="0.25">
      <c r="A21" s="59">
        <v>23</v>
      </c>
      <c r="B21" s="60" t="str">
        <f>Lähtöluettelo!B20</f>
        <v>Juha Kontio</v>
      </c>
      <c r="C21" s="60" t="str">
        <f>Lähtöluettelo!C20</f>
        <v>       Petrol Bros Vitali S2000</v>
      </c>
      <c r="D21" s="49" t="str">
        <f>Lähtöluettelo!D20</f>
        <v>S-WRC</v>
      </c>
      <c r="E21" s="23">
        <v>0.40625</v>
      </c>
      <c r="F21" s="23">
        <v>0.40671296296296294</v>
      </c>
      <c r="G21" s="20">
        <f t="shared" si="0"/>
        <v>4.6296296296294281E-4</v>
      </c>
      <c r="H21" s="20"/>
      <c r="I21" s="25">
        <v>0.41180555555555554</v>
      </c>
      <c r="J21" s="25">
        <v>0.41292824074074069</v>
      </c>
      <c r="K21" s="22">
        <f t="shared" si="1"/>
        <v>1.1226851851851571E-3</v>
      </c>
      <c r="L21" s="22"/>
      <c r="M21" s="19">
        <v>0.47256944444444443</v>
      </c>
      <c r="N21" s="19">
        <v>0.47422453703703704</v>
      </c>
      <c r="O21" s="20">
        <f t="shared" si="2"/>
        <v>1.6550925925926108E-3</v>
      </c>
      <c r="P21" s="20"/>
      <c r="Q21" s="21">
        <v>0.51215277777777779</v>
      </c>
      <c r="R21" s="21">
        <v>0.5133564814814815</v>
      </c>
      <c r="S21" s="22">
        <f t="shared" si="3"/>
        <v>1.2037037037037068E-3</v>
      </c>
      <c r="T21" s="22"/>
      <c r="U21" s="19">
        <v>0.51944444444444449</v>
      </c>
      <c r="V21" s="19">
        <v>0.52030092592592592</v>
      </c>
      <c r="W21" s="20">
        <f t="shared" si="4"/>
        <v>8.5648148148143033E-4</v>
      </c>
      <c r="X21" s="20"/>
      <c r="Y21" s="21">
        <v>0.56597222222222221</v>
      </c>
      <c r="Z21" s="21">
        <v>0.56692129629629628</v>
      </c>
      <c r="AA21" s="22">
        <f t="shared" si="5"/>
        <v>9.490740740740744E-4</v>
      </c>
      <c r="AB21" s="22"/>
      <c r="AC21" s="19">
        <v>0.59444444444444444</v>
      </c>
      <c r="AD21" s="19">
        <v>0.59548611111111105</v>
      </c>
      <c r="AE21" s="20">
        <f t="shared" si="6"/>
        <v>1.0416666666666075E-3</v>
      </c>
    </row>
    <row r="22" spans="1:31" ht="15.75" x14ac:dyDescent="0.25">
      <c r="A22" s="59">
        <v>24</v>
      </c>
      <c r="B22" s="60" t="e">
        <f>Lähtöluettelo!#REF!</f>
        <v>#REF!</v>
      </c>
      <c r="C22" s="60" t="e">
        <f>Lähtöluettelo!#REF!</f>
        <v>#REF!</v>
      </c>
      <c r="D22" s="49" t="e">
        <f>Lähtöluettelo!#REF!</f>
        <v>#REF!</v>
      </c>
      <c r="E22" s="19">
        <v>0.40636574074074078</v>
      </c>
      <c r="F22" s="19">
        <v>0.40983796296296293</v>
      </c>
      <c r="G22" s="20">
        <f t="shared" si="0"/>
        <v>3.4722222222221544E-3</v>
      </c>
      <c r="H22" s="20"/>
      <c r="I22" s="21">
        <v>0.41192129629629631</v>
      </c>
      <c r="J22" s="21">
        <v>0.41539351851851852</v>
      </c>
      <c r="K22" s="22">
        <f t="shared" si="1"/>
        <v>3.4722222222222099E-3</v>
      </c>
      <c r="L22" s="22"/>
      <c r="M22" s="19">
        <v>0.47268518518518521</v>
      </c>
      <c r="N22" s="19">
        <v>0.47615740740740736</v>
      </c>
      <c r="O22" s="20">
        <f t="shared" si="2"/>
        <v>3.4722222222221544E-3</v>
      </c>
      <c r="P22" s="20"/>
      <c r="Q22" s="21">
        <v>0.51226851851851851</v>
      </c>
      <c r="R22" s="21">
        <v>0.51574074074074072</v>
      </c>
      <c r="S22" s="22">
        <f t="shared" si="3"/>
        <v>3.4722222222222099E-3</v>
      </c>
      <c r="T22" s="22"/>
      <c r="U22" s="19">
        <v>0.51956018518518521</v>
      </c>
      <c r="V22" s="19">
        <v>0.52303240740740742</v>
      </c>
      <c r="W22" s="20">
        <f t="shared" si="4"/>
        <v>3.4722222222222099E-3</v>
      </c>
      <c r="X22" s="20"/>
      <c r="Y22" s="21">
        <v>0.56608796296296293</v>
      </c>
      <c r="Z22" s="21">
        <v>0.56886574074074081</v>
      </c>
      <c r="AA22" s="22">
        <f t="shared" si="5"/>
        <v>2.7777777777778789E-3</v>
      </c>
      <c r="AB22" s="22"/>
      <c r="AC22" s="19">
        <v>0.59456018518518516</v>
      </c>
      <c r="AD22" s="19">
        <v>0.59803240740740737</v>
      </c>
      <c r="AE22" s="20">
        <f t="shared" si="6"/>
        <v>3.4722222222222099E-3</v>
      </c>
    </row>
    <row r="23" spans="1:31" ht="15.75" x14ac:dyDescent="0.25">
      <c r="A23" s="59">
        <v>25</v>
      </c>
      <c r="B23" s="60" t="str">
        <f>Lähtöluettelo!B21</f>
        <v>Anssi Viinikka</v>
      </c>
      <c r="C23" s="60" t="str">
        <f>Lähtöluettelo!C21</f>
        <v>       Petrol Bros Gaz S2000</v>
      </c>
      <c r="D23" s="49" t="str">
        <f>Lähtöluettelo!D21</f>
        <v>S-WRC</v>
      </c>
      <c r="E23" s="23">
        <v>0.40659722222222222</v>
      </c>
      <c r="F23" s="23">
        <v>0.40711805555555558</v>
      </c>
      <c r="G23" s="20">
        <f t="shared" si="0"/>
        <v>5.2083333333335924E-4</v>
      </c>
      <c r="H23" s="20"/>
      <c r="I23" s="25">
        <v>0.41215277777777781</v>
      </c>
      <c r="J23" s="25">
        <v>0.41321759259259255</v>
      </c>
      <c r="K23" s="22">
        <f t="shared" si="1"/>
        <v>1.0648148148147407E-3</v>
      </c>
      <c r="L23" s="22"/>
      <c r="M23" s="19">
        <v>0.47291666666666665</v>
      </c>
      <c r="N23" s="19">
        <v>0.47378472222222223</v>
      </c>
      <c r="O23" s="20">
        <f t="shared" si="2"/>
        <v>8.6805555555558023E-4</v>
      </c>
      <c r="P23" s="20"/>
      <c r="Q23" s="21">
        <v>0.51250000000000007</v>
      </c>
      <c r="R23" s="21">
        <v>0.51362268518518517</v>
      </c>
      <c r="S23" s="22">
        <f t="shared" si="3"/>
        <v>1.1226851851851016E-3</v>
      </c>
      <c r="T23" s="22"/>
      <c r="U23" s="19">
        <v>0.51979166666666665</v>
      </c>
      <c r="V23" s="19">
        <v>0.52059027777777778</v>
      </c>
      <c r="W23" s="20">
        <f t="shared" si="4"/>
        <v>7.9861111111112493E-4</v>
      </c>
      <c r="X23" s="20"/>
      <c r="Y23" s="21">
        <v>0.56631944444444449</v>
      </c>
      <c r="Z23" s="21">
        <v>0.56724537037037037</v>
      </c>
      <c r="AA23" s="22">
        <f t="shared" si="5"/>
        <v>9.2592592592588563E-4</v>
      </c>
      <c r="AB23" s="22"/>
      <c r="AC23" s="19">
        <v>0.59479166666666672</v>
      </c>
      <c r="AD23" s="19">
        <v>0.59554398148148147</v>
      </c>
      <c r="AE23" s="20">
        <f t="shared" si="6"/>
        <v>7.5231481481474738E-4</v>
      </c>
    </row>
    <row r="24" spans="1:31" ht="15.75" x14ac:dyDescent="0.25">
      <c r="A24" s="2">
        <v>26</v>
      </c>
      <c r="B24" s="10" t="str">
        <f>Lähtöluettelo!B22</f>
        <v>Hannu Hintsala *</v>
      </c>
      <c r="C24" s="10" t="str">
        <f>Lähtöluettelo!C22</f>
        <v>       Tuulennopea leskentekijä</v>
      </c>
      <c r="D24" s="16" t="str">
        <f>Lähtöluettelo!D22</f>
        <v>Historic</v>
      </c>
      <c r="E24" s="19">
        <v>0.4069444444444445</v>
      </c>
      <c r="F24" s="19">
        <v>0.40740740740740744</v>
      </c>
      <c r="G24" s="20">
        <f t="shared" si="0"/>
        <v>4.6296296296294281E-4</v>
      </c>
      <c r="H24" s="20"/>
      <c r="I24" s="21">
        <v>0.41250000000000003</v>
      </c>
      <c r="J24" s="21">
        <v>0.41358796296296302</v>
      </c>
      <c r="K24" s="22">
        <f t="shared" si="1"/>
        <v>1.087962962962985E-3</v>
      </c>
      <c r="L24" s="22"/>
      <c r="M24" s="19">
        <v>0.47326388888888887</v>
      </c>
      <c r="N24" s="19">
        <v>0.47413194444444445</v>
      </c>
      <c r="O24" s="20">
        <f t="shared" si="2"/>
        <v>8.6805555555558023E-4</v>
      </c>
      <c r="P24" s="20"/>
      <c r="Q24" s="21">
        <v>0.51284722222222223</v>
      </c>
      <c r="R24" s="21">
        <v>0.51406249999999998</v>
      </c>
      <c r="S24" s="22">
        <f t="shared" si="3"/>
        <v>1.2152777777777457E-3</v>
      </c>
      <c r="T24" s="22"/>
      <c r="U24" s="19">
        <v>0.52013888888888882</v>
      </c>
      <c r="V24" s="19">
        <v>0.52091435185185186</v>
      </c>
      <c r="W24" s="20">
        <f t="shared" si="4"/>
        <v>7.7546296296304718E-4</v>
      </c>
      <c r="X24" s="20"/>
      <c r="Y24" s="21">
        <v>0.56666666666666665</v>
      </c>
      <c r="Z24" s="21">
        <v>0.56756944444444446</v>
      </c>
      <c r="AA24" s="22">
        <f t="shared" si="5"/>
        <v>9.0277777777780788E-4</v>
      </c>
      <c r="AB24" s="22"/>
      <c r="AC24" s="19">
        <v>0.59513888888888888</v>
      </c>
      <c r="AD24" s="19">
        <v>0.59590277777777778</v>
      </c>
      <c r="AE24" s="20">
        <f t="shared" si="6"/>
        <v>7.6388888888889728E-4</v>
      </c>
    </row>
    <row r="25" spans="1:31" ht="15.75" x14ac:dyDescent="0.25">
      <c r="A25" s="2">
        <v>27</v>
      </c>
      <c r="B25" s="10" t="str">
        <f>Lähtöluettelo!B23</f>
        <v>Henry Äyräväinen </v>
      </c>
      <c r="C25" s="10" t="str">
        <f>Lähtöluettelo!C23</f>
        <v>       Nisula HRT</v>
      </c>
      <c r="D25" s="16" t="str">
        <f>Lähtöluettelo!D23</f>
        <v>Historic</v>
      </c>
      <c r="E25" s="23">
        <v>0.40729166666666666</v>
      </c>
      <c r="F25" s="23">
        <v>0.40771990740740738</v>
      </c>
      <c r="G25" s="20">
        <f t="shared" si="0"/>
        <v>4.2824074074071516E-4</v>
      </c>
      <c r="H25" s="20"/>
      <c r="I25" s="25">
        <v>0.4128472222222222</v>
      </c>
      <c r="J25" s="25">
        <v>0.41392361111111109</v>
      </c>
      <c r="K25" s="22">
        <f t="shared" si="1"/>
        <v>1.0763888888888906E-3</v>
      </c>
      <c r="L25" s="22"/>
      <c r="M25" s="19">
        <v>0.47361111111111115</v>
      </c>
      <c r="N25" s="19">
        <v>0.47447916666666662</v>
      </c>
      <c r="O25" s="20">
        <f t="shared" si="2"/>
        <v>8.680555555554692E-4</v>
      </c>
      <c r="P25" s="20"/>
      <c r="Q25" s="21">
        <v>0.5131944444444444</v>
      </c>
      <c r="R25" s="21">
        <v>0.51438657407407407</v>
      </c>
      <c r="S25" s="22">
        <f t="shared" si="3"/>
        <v>1.192129629629668E-3</v>
      </c>
      <c r="T25" s="22"/>
      <c r="U25" s="19">
        <v>0.52048611111111109</v>
      </c>
      <c r="V25" s="19">
        <v>0.52129629629629626</v>
      </c>
      <c r="W25" s="20">
        <f t="shared" si="4"/>
        <v>8.101851851851638E-4</v>
      </c>
      <c r="X25" s="20"/>
      <c r="Y25" s="21">
        <v>0.56701388888888882</v>
      </c>
      <c r="Z25" s="21">
        <v>0.56787037037037036</v>
      </c>
      <c r="AA25" s="22">
        <f t="shared" si="5"/>
        <v>8.5648148148154135E-4</v>
      </c>
      <c r="AB25" s="22"/>
      <c r="AC25" s="19">
        <v>0.59548611111111105</v>
      </c>
      <c r="AD25" s="19">
        <v>0.5961805555555556</v>
      </c>
      <c r="AE25" s="20">
        <f t="shared" si="6"/>
        <v>6.94444444444553E-4</v>
      </c>
    </row>
    <row r="26" spans="1:31" ht="15.75" x14ac:dyDescent="0.25">
      <c r="A26" s="2">
        <v>28</v>
      </c>
      <c r="B26" s="10" t="str">
        <f>Lähtöluettelo!B24</f>
        <v>Juho Puumalainen </v>
      </c>
      <c r="C26" s="10" t="str">
        <f>Lähtöluettelo!C24</f>
        <v>       Korva-Tunturi-Monte-Carlo-Edition</v>
      </c>
      <c r="D26" s="16" t="str">
        <f>Lähtöluettelo!D24</f>
        <v>Historic</v>
      </c>
      <c r="E26" s="19">
        <v>0.40763888888888888</v>
      </c>
      <c r="F26" s="19">
        <v>0.40811342592592598</v>
      </c>
      <c r="G26" s="20">
        <f t="shared" si="0"/>
        <v>4.7453703703709271E-4</v>
      </c>
      <c r="H26" s="20"/>
      <c r="I26" s="21">
        <v>0.41319444444444442</v>
      </c>
      <c r="J26" s="21">
        <v>0.41440972222222222</v>
      </c>
      <c r="K26" s="22">
        <f t="shared" si="1"/>
        <v>1.2152777777778012E-3</v>
      </c>
      <c r="L26" s="22"/>
      <c r="M26" s="19">
        <v>0.47395833333333331</v>
      </c>
      <c r="N26" s="19">
        <v>0.47483796296296293</v>
      </c>
      <c r="O26" s="20">
        <f t="shared" si="2"/>
        <v>8.796296296296191E-4</v>
      </c>
      <c r="P26" s="20"/>
      <c r="Q26" s="21">
        <v>0.51354166666666667</v>
      </c>
      <c r="R26" s="21">
        <v>0.51471064814814815</v>
      </c>
      <c r="S26" s="22">
        <f t="shared" si="3"/>
        <v>1.1689814814814792E-3</v>
      </c>
      <c r="T26" s="22"/>
      <c r="U26" s="19">
        <v>0.52083333333333337</v>
      </c>
      <c r="V26" s="19">
        <v>0.52164351851851853</v>
      </c>
      <c r="W26" s="20">
        <f t="shared" si="4"/>
        <v>8.101851851851638E-4</v>
      </c>
      <c r="X26" s="20"/>
      <c r="Y26" s="21">
        <v>0.56736111111111109</v>
      </c>
      <c r="Z26" s="21">
        <v>0.56832175925925921</v>
      </c>
      <c r="AA26" s="22">
        <f t="shared" si="5"/>
        <v>9.6064814814811328E-4</v>
      </c>
      <c r="AB26" s="22"/>
      <c r="AC26" s="19">
        <v>0.59583333333333333</v>
      </c>
      <c r="AD26" s="19">
        <v>0.59655092592592596</v>
      </c>
      <c r="AE26" s="20">
        <f t="shared" si="6"/>
        <v>7.1759259259263075E-4</v>
      </c>
    </row>
    <row r="27" spans="1:31" ht="15.75" x14ac:dyDescent="0.25">
      <c r="A27" s="57">
        <v>29</v>
      </c>
      <c r="B27" s="58" t="str">
        <f>Lähtöluettelo!B25</f>
        <v>Mika Sorsa</v>
      </c>
      <c r="C27" s="58" t="str">
        <f>Lähtöluettelo!C25</f>
        <v>       Petrol Bros. Vin World Rally Cycle</v>
      </c>
      <c r="D27" s="42" t="str">
        <f>Lähtöluettelo!D25</f>
        <v>WRC</v>
      </c>
      <c r="E27" s="23">
        <v>0.4079861111111111</v>
      </c>
      <c r="F27" s="23">
        <v>0.40842592592592591</v>
      </c>
      <c r="G27" s="20">
        <f t="shared" si="0"/>
        <v>4.3981481481480955E-4</v>
      </c>
      <c r="H27" s="20"/>
      <c r="I27" s="25">
        <v>0.41388888888888892</v>
      </c>
      <c r="J27" s="25">
        <v>0.41504629629629625</v>
      </c>
      <c r="K27" s="22">
        <f t="shared" si="1"/>
        <v>1.1574074074073293E-3</v>
      </c>
      <c r="L27" s="22"/>
      <c r="M27" s="19">
        <v>0.47430555555555554</v>
      </c>
      <c r="N27" s="19">
        <v>0.47520833333333329</v>
      </c>
      <c r="O27" s="20">
        <f t="shared" si="2"/>
        <v>9.0277777777775237E-4</v>
      </c>
      <c r="P27" s="20"/>
      <c r="Q27" s="21">
        <v>0.51388888888888895</v>
      </c>
      <c r="R27" s="21">
        <v>0.51506944444444447</v>
      </c>
      <c r="S27" s="22">
        <f t="shared" si="3"/>
        <v>1.1805555555555181E-3</v>
      </c>
      <c r="T27" s="22"/>
      <c r="U27" s="19">
        <v>0.52118055555555554</v>
      </c>
      <c r="V27" s="19">
        <v>0.52199074074074081</v>
      </c>
      <c r="W27" s="20">
        <f t="shared" si="4"/>
        <v>8.1018518518527483E-4</v>
      </c>
      <c r="X27" s="20"/>
      <c r="Y27" s="21">
        <v>0.56770833333333337</v>
      </c>
      <c r="Z27" s="21">
        <v>0.56921296296296298</v>
      </c>
      <c r="AA27" s="22">
        <f t="shared" si="5"/>
        <v>1.5046296296296058E-3</v>
      </c>
      <c r="AB27" s="22"/>
      <c r="AC27" s="19">
        <v>0.5961805555555556</v>
      </c>
      <c r="AD27" s="19">
        <v>0.59694444444444439</v>
      </c>
      <c r="AE27" s="20">
        <f t="shared" si="6"/>
        <v>7.6388888888878625E-4</v>
      </c>
    </row>
    <row r="28" spans="1:31" ht="15.75" x14ac:dyDescent="0.25">
      <c r="A28" s="2">
        <v>30</v>
      </c>
      <c r="B28" s="10" t="str">
        <f>Lähtöluettelo!B26</f>
        <v>Marko Sojonen </v>
      </c>
      <c r="C28" s="10" t="str">
        <f>Lähtöluettelo!C26</f>
        <v>       Työsuhde Polkupyörä</v>
      </c>
      <c r="D28" s="16" t="str">
        <f>Lähtöluettelo!D26</f>
        <v>Historic</v>
      </c>
      <c r="E28" s="19">
        <v>0.40833333333333338</v>
      </c>
      <c r="F28" s="19">
        <v>0.40912037037037036</v>
      </c>
      <c r="G28" s="20">
        <f t="shared" si="0"/>
        <v>7.8703703703697503E-4</v>
      </c>
      <c r="H28" s="20"/>
      <c r="I28" s="21">
        <v>0.41423611111111108</v>
      </c>
      <c r="J28" s="21">
        <v>0.41597222222222219</v>
      </c>
      <c r="K28" s="22">
        <f t="shared" si="1"/>
        <v>1.7361111111111049E-3</v>
      </c>
      <c r="L28" s="22"/>
      <c r="M28" s="19">
        <v>0.45451388888888888</v>
      </c>
      <c r="N28" s="19">
        <v>0.45589120370370373</v>
      </c>
      <c r="O28" s="20">
        <f t="shared" si="2"/>
        <v>1.3773148148148451E-3</v>
      </c>
      <c r="P28" s="20"/>
      <c r="Q28" s="21">
        <v>0.51423611111111112</v>
      </c>
      <c r="R28" s="21">
        <v>0.51619212962962957</v>
      </c>
      <c r="S28" s="22">
        <f t="shared" si="3"/>
        <v>1.9560185185184542E-3</v>
      </c>
      <c r="T28" s="22"/>
      <c r="U28" s="19">
        <v>0.52152777777777781</v>
      </c>
      <c r="V28" s="19">
        <v>0.52276620370370364</v>
      </c>
      <c r="W28" s="20">
        <f t="shared" si="4"/>
        <v>1.2384259259258235E-3</v>
      </c>
      <c r="X28" s="20"/>
      <c r="Y28" s="21">
        <v>0.56805555555555554</v>
      </c>
      <c r="Z28" s="21">
        <v>0.56960648148148152</v>
      </c>
      <c r="AA28" s="22">
        <f t="shared" si="5"/>
        <v>1.5509259259259833E-3</v>
      </c>
      <c r="AB28" s="22"/>
      <c r="AC28" s="19">
        <v>0.59652777777777777</v>
      </c>
      <c r="AD28" s="19">
        <v>0.59778935185185189</v>
      </c>
      <c r="AE28" s="20">
        <f t="shared" si="6"/>
        <v>1.2615740740741233E-3</v>
      </c>
    </row>
    <row r="29" spans="1:31" ht="15.75" x14ac:dyDescent="0.25">
      <c r="A29" s="2">
        <v>31</v>
      </c>
      <c r="B29" s="10" t="e">
        <f>Lähtöluettelo!#REF!</f>
        <v>#REF!</v>
      </c>
      <c r="C29" s="10" t="e">
        <f>Lähtöluettelo!#REF!</f>
        <v>#REF!</v>
      </c>
      <c r="D29" s="16" t="e">
        <f>Lähtöluettelo!#REF!</f>
        <v>#REF!</v>
      </c>
      <c r="E29" s="23">
        <v>0.40844907407407405</v>
      </c>
      <c r="F29" s="23">
        <v>0.41192129629629631</v>
      </c>
      <c r="G29" s="20">
        <f t="shared" si="0"/>
        <v>3.4722222222222654E-3</v>
      </c>
      <c r="H29" s="20"/>
      <c r="I29" s="25">
        <v>0.41435185185185186</v>
      </c>
      <c r="J29" s="25">
        <v>0.41782407407407413</v>
      </c>
      <c r="K29" s="22">
        <f t="shared" si="1"/>
        <v>3.4722222222222654E-3</v>
      </c>
      <c r="L29" s="22"/>
      <c r="M29" s="19">
        <v>0.45462962962962966</v>
      </c>
      <c r="N29" s="19">
        <v>0.45810185185185182</v>
      </c>
      <c r="O29" s="20">
        <f t="shared" si="2"/>
        <v>3.4722222222221544E-3</v>
      </c>
      <c r="P29" s="20"/>
      <c r="Q29" s="21">
        <v>0.51435185185185184</v>
      </c>
      <c r="R29" s="21">
        <v>0.51782407407407405</v>
      </c>
      <c r="S29" s="22">
        <f t="shared" si="3"/>
        <v>3.4722222222222099E-3</v>
      </c>
      <c r="T29" s="22"/>
      <c r="U29" s="19">
        <v>0.52164351851851853</v>
      </c>
      <c r="V29" s="19">
        <v>0.52511574074074074</v>
      </c>
      <c r="W29" s="20">
        <f t="shared" si="4"/>
        <v>3.4722222222222099E-3</v>
      </c>
      <c r="X29" s="20"/>
      <c r="Y29" s="21">
        <v>0.56817129629629626</v>
      </c>
      <c r="Z29" s="21">
        <v>0.57164351851851858</v>
      </c>
      <c r="AA29" s="22">
        <f t="shared" si="5"/>
        <v>3.4722222222223209E-3</v>
      </c>
      <c r="AB29" s="22"/>
      <c r="AC29" s="19">
        <v>0.59664351851851849</v>
      </c>
      <c r="AD29" s="19">
        <v>0.60011574074074081</v>
      </c>
      <c r="AE29" s="20">
        <f t="shared" si="6"/>
        <v>3.4722222222223209E-3</v>
      </c>
    </row>
    <row r="30" spans="1:31" ht="15.75" x14ac:dyDescent="0.25">
      <c r="A30" s="57">
        <v>32</v>
      </c>
      <c r="B30" s="58" t="e">
        <f>Lähtöluettelo!#REF!</f>
        <v>#REF!</v>
      </c>
      <c r="C30" s="58" t="e">
        <f>Lähtöluettelo!#REF!</f>
        <v>#REF!</v>
      </c>
      <c r="D30" s="42" t="e">
        <f>Lähtöluettelo!#REF!</f>
        <v>#REF!</v>
      </c>
      <c r="E30" s="19">
        <v>0.40856481481481483</v>
      </c>
      <c r="F30" s="19">
        <v>0.41203703703703703</v>
      </c>
      <c r="G30" s="20">
        <f t="shared" si="0"/>
        <v>3.4722222222222099E-3</v>
      </c>
      <c r="H30" s="20"/>
      <c r="I30" s="21">
        <v>0.41446759259259264</v>
      </c>
      <c r="J30" s="21">
        <v>0.41793981481481479</v>
      </c>
      <c r="K30" s="22">
        <f t="shared" si="1"/>
        <v>3.4722222222221544E-3</v>
      </c>
      <c r="L30" s="22"/>
      <c r="M30" s="19">
        <v>0.45474537037037038</v>
      </c>
      <c r="N30" s="19">
        <v>0.45821759259259259</v>
      </c>
      <c r="O30" s="20">
        <f t="shared" si="2"/>
        <v>3.4722222222222099E-3</v>
      </c>
      <c r="P30" s="20"/>
      <c r="Q30" s="21">
        <v>0.51446759259259256</v>
      </c>
      <c r="R30" s="21">
        <v>0.51793981481481477</v>
      </c>
      <c r="S30" s="22">
        <f t="shared" si="3"/>
        <v>3.4722222222222099E-3</v>
      </c>
      <c r="T30" s="22"/>
      <c r="U30" s="19">
        <v>0.52175925925925926</v>
      </c>
      <c r="V30" s="19">
        <v>0.52523148148148147</v>
      </c>
      <c r="W30" s="20">
        <f t="shared" si="4"/>
        <v>3.4722222222222099E-3</v>
      </c>
      <c r="X30" s="20"/>
      <c r="Y30" s="21">
        <v>0.56828703703703709</v>
      </c>
      <c r="Z30" s="21">
        <v>0.57175925925925919</v>
      </c>
      <c r="AA30" s="22">
        <f t="shared" si="5"/>
        <v>3.4722222222220989E-3</v>
      </c>
      <c r="AB30" s="22"/>
      <c r="AC30" s="19">
        <v>0.59675925925925932</v>
      </c>
      <c r="AD30" s="19">
        <v>0.60023148148148142</v>
      </c>
      <c r="AE30" s="20">
        <f t="shared" si="6"/>
        <v>3.4722222222220989E-3</v>
      </c>
    </row>
    <row r="31" spans="1:31" ht="15.75" x14ac:dyDescent="0.25">
      <c r="A31" s="59">
        <v>33</v>
      </c>
      <c r="B31" s="60" t="str">
        <f>Lähtöluettelo!B27</f>
        <v>Teppo Mäkinen *</v>
      </c>
      <c r="C31" s="60" t="str">
        <f>Lähtöluettelo!C27</f>
        <v>       Gary Fisher</v>
      </c>
      <c r="D31" s="49" t="str">
        <f>Lähtöluettelo!D27</f>
        <v>S-WRC</v>
      </c>
      <c r="E31" s="23">
        <v>0.40868055555555555</v>
      </c>
      <c r="F31" s="23">
        <v>0.40915509259259258</v>
      </c>
      <c r="G31" s="20">
        <f t="shared" si="0"/>
        <v>4.745370370370372E-4</v>
      </c>
      <c r="H31" s="20"/>
      <c r="I31" s="25">
        <v>0.4145833333333333</v>
      </c>
      <c r="J31" s="25">
        <v>0.41578703703703707</v>
      </c>
      <c r="K31" s="22">
        <f t="shared" si="1"/>
        <v>1.2037037037037623E-3</v>
      </c>
      <c r="L31" s="22"/>
      <c r="M31" s="19">
        <v>0.4548611111111111</v>
      </c>
      <c r="N31" s="19">
        <v>0.45597222222222222</v>
      </c>
      <c r="O31" s="20">
        <f t="shared" si="2"/>
        <v>1.1111111111111183E-3</v>
      </c>
      <c r="P31" s="20"/>
      <c r="Q31" s="21">
        <v>0.51458333333333328</v>
      </c>
      <c r="R31" s="21">
        <v>0.51579861111111114</v>
      </c>
      <c r="S31" s="22">
        <f t="shared" si="3"/>
        <v>1.2152777777778567E-3</v>
      </c>
      <c r="T31" s="22"/>
      <c r="U31" s="19">
        <v>0.52187499999999998</v>
      </c>
      <c r="V31" s="19">
        <v>0.52269675925925929</v>
      </c>
      <c r="W31" s="20">
        <f t="shared" si="4"/>
        <v>8.217592592593137E-4</v>
      </c>
      <c r="X31" s="20"/>
      <c r="Y31" s="21">
        <v>0.56840277777777781</v>
      </c>
      <c r="Z31" s="21">
        <v>0.56972222222222224</v>
      </c>
      <c r="AA31" s="22">
        <f t="shared" si="5"/>
        <v>1.3194444444444287E-3</v>
      </c>
      <c r="AB31" s="22"/>
      <c r="AC31" s="19">
        <v>0.59722222222222221</v>
      </c>
      <c r="AD31" s="19">
        <v>0.59805555555555556</v>
      </c>
      <c r="AE31" s="20">
        <f t="shared" si="6"/>
        <v>8.3333333333335258E-4</v>
      </c>
    </row>
    <row r="32" spans="1:31" ht="15.75" x14ac:dyDescent="0.25">
      <c r="A32" s="2">
        <v>34</v>
      </c>
      <c r="B32" s="10" t="str">
        <f>Lähtöluettelo!B28</f>
        <v>Pietari Markko </v>
      </c>
      <c r="C32" s="10" t="str">
        <f>Lähtöluettelo!C28</f>
        <v>       Polkupyörä</v>
      </c>
      <c r="D32" s="16" t="str">
        <f>Lähtöluettelo!D28</f>
        <v>Historic</v>
      </c>
      <c r="E32" s="19">
        <v>0.40902777777777777</v>
      </c>
      <c r="F32" s="19">
        <v>0.40954861111111113</v>
      </c>
      <c r="G32" s="20">
        <f t="shared" si="0"/>
        <v>5.2083333333335924E-4</v>
      </c>
      <c r="H32" s="20"/>
      <c r="I32" s="21">
        <v>0.41493055555555558</v>
      </c>
      <c r="J32" s="21">
        <v>0.41601851851851851</v>
      </c>
      <c r="K32" s="22">
        <f t="shared" si="1"/>
        <v>1.0879629629629295E-3</v>
      </c>
      <c r="L32" s="22"/>
      <c r="M32" s="19">
        <v>0.45520833333333338</v>
      </c>
      <c r="N32" s="19">
        <v>0.45606481481481481</v>
      </c>
      <c r="O32" s="20">
        <f t="shared" si="2"/>
        <v>8.5648148148143033E-4</v>
      </c>
      <c r="P32" s="20"/>
      <c r="Q32" s="21">
        <v>0.51493055555555556</v>
      </c>
      <c r="R32" s="21">
        <v>0.51641203703703698</v>
      </c>
      <c r="S32" s="22">
        <f t="shared" si="3"/>
        <v>1.481481481481417E-3</v>
      </c>
      <c r="T32" s="22"/>
      <c r="U32" s="19">
        <v>0.52222222222222225</v>
      </c>
      <c r="V32" s="19">
        <v>0.52307870370370368</v>
      </c>
      <c r="W32" s="20">
        <f t="shared" si="4"/>
        <v>8.5648148148143033E-4</v>
      </c>
      <c r="X32" s="20"/>
      <c r="Y32" s="21">
        <v>0.56874999999999998</v>
      </c>
      <c r="Z32" s="21">
        <v>0.56973379629629628</v>
      </c>
      <c r="AA32" s="22">
        <f t="shared" si="5"/>
        <v>9.8379629629630205E-4</v>
      </c>
      <c r="AB32" s="22"/>
      <c r="AC32" s="19">
        <v>0.59756944444444449</v>
      </c>
      <c r="AD32" s="19">
        <v>0.59840277777777773</v>
      </c>
      <c r="AE32" s="20">
        <f t="shared" si="6"/>
        <v>8.3333333333324155E-4</v>
      </c>
    </row>
    <row r="33" spans="1:31" ht="15.75" x14ac:dyDescent="0.25">
      <c r="A33" s="57">
        <v>35</v>
      </c>
      <c r="B33" s="58" t="str">
        <f>Lähtöluettelo!B29</f>
        <v>Miika Mattola </v>
      </c>
      <c r="C33" s="58" t="str">
        <f>Lähtöluettelo!C29</f>
        <v>       Biltema WRC</v>
      </c>
      <c r="D33" s="42" t="str">
        <f>Lähtöluettelo!D29</f>
        <v>WRC</v>
      </c>
      <c r="E33" s="23">
        <v>0.40972222222222227</v>
      </c>
      <c r="F33" s="23">
        <v>0.41018518518518521</v>
      </c>
      <c r="G33" s="20">
        <f t="shared" si="0"/>
        <v>4.6296296296294281E-4</v>
      </c>
      <c r="H33" s="20"/>
      <c r="I33" s="25">
        <v>0.4152777777777778</v>
      </c>
      <c r="J33" s="25">
        <v>0.41640046296296296</v>
      </c>
      <c r="K33" s="22">
        <f t="shared" si="1"/>
        <v>1.1226851851851571E-3</v>
      </c>
      <c r="L33" s="22"/>
      <c r="M33" s="19">
        <v>0.45555555555555555</v>
      </c>
      <c r="N33" s="19">
        <v>0.45643518518518517</v>
      </c>
      <c r="O33" s="20">
        <f t="shared" si="2"/>
        <v>8.796296296296191E-4</v>
      </c>
      <c r="P33" s="20"/>
      <c r="Q33" s="21">
        <v>0.51527777777777783</v>
      </c>
      <c r="R33" s="21">
        <v>0.51642361111111112</v>
      </c>
      <c r="S33" s="22">
        <f t="shared" si="3"/>
        <v>1.1458333333332904E-3</v>
      </c>
      <c r="T33" s="22"/>
      <c r="U33" s="19">
        <v>0.52256944444444442</v>
      </c>
      <c r="V33" s="19">
        <v>0.52339120370370373</v>
      </c>
      <c r="W33" s="20">
        <f t="shared" si="4"/>
        <v>8.217592592593137E-4</v>
      </c>
      <c r="X33" s="20"/>
      <c r="Y33" s="21">
        <v>0.56909722222222225</v>
      </c>
      <c r="Z33" s="21">
        <v>0.57008101851851845</v>
      </c>
      <c r="AA33" s="22">
        <f t="shared" si="5"/>
        <v>9.8379629629619103E-4</v>
      </c>
      <c r="AB33" s="22"/>
      <c r="AC33" s="19">
        <v>0.59791666666666665</v>
      </c>
      <c r="AD33" s="19">
        <v>0.59876157407407404</v>
      </c>
      <c r="AE33" s="20">
        <f t="shared" si="6"/>
        <v>8.4490740740739145E-4</v>
      </c>
    </row>
    <row r="34" spans="1:31" ht="15.75" x14ac:dyDescent="0.25">
      <c r="A34" s="109">
        <v>36</v>
      </c>
      <c r="B34" s="108" t="str">
        <f>Lähtöluettelo!B30</f>
        <v>Ari Pärnäjärvi</v>
      </c>
      <c r="C34" s="60" t="str">
        <f>Lähtöluettelo!C30</f>
        <v>       Nopsa Picnic 3 vaihteinen</v>
      </c>
      <c r="D34" s="110" t="str">
        <f>Lähtöluettelo!D30</f>
        <v>Historic</v>
      </c>
      <c r="E34" s="19">
        <v>0.41006944444444443</v>
      </c>
      <c r="F34" s="19">
        <v>0.41065972222222219</v>
      </c>
      <c r="G34" s="20">
        <f t="shared" si="0"/>
        <v>5.9027777777775903E-4</v>
      </c>
      <c r="H34" s="20"/>
      <c r="I34" s="21">
        <v>0.41562499999999997</v>
      </c>
      <c r="J34" s="21">
        <v>0.41693287037037036</v>
      </c>
      <c r="K34" s="22">
        <f t="shared" si="1"/>
        <v>1.3078703703703898E-3</v>
      </c>
      <c r="L34" s="22"/>
      <c r="M34" s="19">
        <v>0.45590277777777777</v>
      </c>
      <c r="N34" s="19">
        <v>0.45685185185185184</v>
      </c>
      <c r="O34" s="20">
        <f t="shared" si="2"/>
        <v>9.490740740740744E-4</v>
      </c>
      <c r="P34" s="20"/>
      <c r="Q34" s="21">
        <v>0.515625</v>
      </c>
      <c r="R34" s="21">
        <v>0.51681712962962967</v>
      </c>
      <c r="S34" s="22">
        <f t="shared" si="3"/>
        <v>1.192129629629668E-3</v>
      </c>
      <c r="T34" s="22"/>
      <c r="U34" s="19">
        <v>0.5229166666666667</v>
      </c>
      <c r="V34" s="19">
        <v>0.52376157407407409</v>
      </c>
      <c r="W34" s="20">
        <f t="shared" si="4"/>
        <v>8.4490740740739145E-4</v>
      </c>
      <c r="X34" s="20"/>
      <c r="Y34" s="21">
        <v>0.56944444444444442</v>
      </c>
      <c r="Z34" s="21">
        <v>0.57043981481481476</v>
      </c>
      <c r="AA34" s="22">
        <f t="shared" si="5"/>
        <v>9.9537037037034093E-4</v>
      </c>
      <c r="AB34" s="22"/>
      <c r="AC34" s="19">
        <v>0.59826388888888882</v>
      </c>
      <c r="AD34" s="19">
        <v>0.59902777777777783</v>
      </c>
      <c r="AE34" s="20">
        <f t="shared" si="6"/>
        <v>7.638888888890083E-4</v>
      </c>
    </row>
    <row r="35" spans="1:31" ht="15.75" x14ac:dyDescent="0.25">
      <c r="A35" s="2">
        <v>37</v>
      </c>
      <c r="B35" s="10" t="str">
        <f>Lähtöluettelo!B31</f>
        <v>Mika Penttinen </v>
      </c>
      <c r="C35" s="10" t="str">
        <f>Lähtöluettelo!C31</f>
        <v>       Nopsa</v>
      </c>
      <c r="D35" s="16" t="str">
        <f>Lähtöluettelo!D31</f>
        <v>Historic</v>
      </c>
      <c r="E35" s="23">
        <v>0.41041666666666665</v>
      </c>
      <c r="F35" s="23">
        <v>0.41092592592592592</v>
      </c>
      <c r="G35" s="20">
        <f t="shared" ref="G35:G66" si="7">SUM(F35-E35)</f>
        <v>5.0925925925926485E-4</v>
      </c>
      <c r="H35" s="20"/>
      <c r="I35" s="25">
        <v>0.41597222222222219</v>
      </c>
      <c r="J35" s="25">
        <v>0.41708333333333331</v>
      </c>
      <c r="K35" s="22">
        <f t="shared" ref="K35:K66" si="8">SUM(J35-I35)</f>
        <v>1.1111111111111183E-3</v>
      </c>
      <c r="L35" s="22"/>
      <c r="M35" s="19">
        <v>0.45624999999999999</v>
      </c>
      <c r="N35" s="19">
        <v>0.45708333333333334</v>
      </c>
      <c r="O35" s="20">
        <f t="shared" ref="O35:O66" si="9">SUM(N35-M35)</f>
        <v>8.3333333333335258E-4</v>
      </c>
      <c r="P35" s="20"/>
      <c r="Q35" s="21">
        <v>0.51597222222222217</v>
      </c>
      <c r="R35" s="21">
        <v>0.51707175925925919</v>
      </c>
      <c r="S35" s="22">
        <f t="shared" ref="S35:S66" si="10">SUM(R35-Q35)</f>
        <v>1.0995370370370239E-3</v>
      </c>
      <c r="T35" s="22"/>
      <c r="U35" s="19">
        <v>0.52326388888888886</v>
      </c>
      <c r="V35" s="19">
        <v>0.5242013888888889</v>
      </c>
      <c r="W35" s="20">
        <f t="shared" ref="W35:W66" si="11">SUM(V35-U35)</f>
        <v>9.3750000000003553E-4</v>
      </c>
      <c r="X35" s="20"/>
      <c r="Y35" s="21">
        <v>0.5697916666666667</v>
      </c>
      <c r="Z35" s="21">
        <v>0.570775462962963</v>
      </c>
      <c r="AA35" s="22">
        <f t="shared" ref="AA35:AA66" si="12">SUM(Z35-Y35)</f>
        <v>9.8379629629630205E-4</v>
      </c>
      <c r="AB35" s="22"/>
      <c r="AC35" s="19">
        <v>0.59861111111111109</v>
      </c>
      <c r="AD35" s="19">
        <v>0.59934027777777776</v>
      </c>
      <c r="AE35" s="20">
        <f t="shared" ref="AE35:AE66" si="13">SUM(AD35-AC35)</f>
        <v>7.2916666666666963E-4</v>
      </c>
    </row>
    <row r="36" spans="1:31" ht="15.75" x14ac:dyDescent="0.25">
      <c r="A36" s="57">
        <v>38</v>
      </c>
      <c r="B36" s="58" t="str">
        <f>Lähtöluettelo!B32</f>
        <v>Jani "Jaquels" Käyhty</v>
      </c>
      <c r="C36" s="58" t="str">
        <f>Lähtöluettelo!C32</f>
        <v>       Pivot Team Finland</v>
      </c>
      <c r="D36" s="42" t="str">
        <f>Lähtöluettelo!D32</f>
        <v>WRC</v>
      </c>
      <c r="E36" s="19">
        <v>0.41076388888888887</v>
      </c>
      <c r="F36" s="19">
        <v>0.41111111111111115</v>
      </c>
      <c r="G36" s="20">
        <f t="shared" si="7"/>
        <v>3.472222222222765E-4</v>
      </c>
      <c r="H36" s="20"/>
      <c r="I36" s="21">
        <v>0.41631944444444446</v>
      </c>
      <c r="J36" s="21">
        <v>0.41734953703703703</v>
      </c>
      <c r="K36" s="22">
        <f t="shared" si="8"/>
        <v>1.0300925925925686E-3</v>
      </c>
      <c r="L36" s="22"/>
      <c r="M36" s="19">
        <v>0.45659722222222227</v>
      </c>
      <c r="N36" s="19">
        <v>0.45741898148148147</v>
      </c>
      <c r="O36" s="20">
        <f t="shared" si="9"/>
        <v>8.2175925925920268E-4</v>
      </c>
      <c r="P36" s="20"/>
      <c r="Q36" s="21">
        <v>0.51631944444444444</v>
      </c>
      <c r="R36" s="21">
        <v>0.51736111111111105</v>
      </c>
      <c r="S36" s="22">
        <f t="shared" si="10"/>
        <v>1.0416666666666075E-3</v>
      </c>
      <c r="T36" s="22"/>
      <c r="U36" s="19">
        <v>0.52361111111111114</v>
      </c>
      <c r="V36" s="19">
        <v>0.52434027777777781</v>
      </c>
      <c r="W36" s="20">
        <f t="shared" si="11"/>
        <v>7.2916666666666963E-4</v>
      </c>
      <c r="X36" s="20"/>
      <c r="Y36" s="21">
        <v>0.57013888888888886</v>
      </c>
      <c r="Z36" s="21">
        <v>0.57084490740740745</v>
      </c>
      <c r="AA36" s="22">
        <f t="shared" si="12"/>
        <v>7.0601851851859188E-4</v>
      </c>
      <c r="AB36" s="22"/>
      <c r="AC36" s="19">
        <v>0.59895833333333337</v>
      </c>
      <c r="AD36" s="19">
        <v>0.59952546296296294</v>
      </c>
      <c r="AE36" s="20">
        <f t="shared" si="13"/>
        <v>5.6712962962957025E-4</v>
      </c>
    </row>
    <row r="37" spans="1:31" ht="15.75" x14ac:dyDescent="0.25">
      <c r="A37" s="59">
        <v>39</v>
      </c>
      <c r="B37" s="60" t="e">
        <f>Lähtöluettelo!#REF!</f>
        <v>#REF!</v>
      </c>
      <c r="C37" s="60" t="e">
        <f>Lähtöluettelo!#REF!</f>
        <v>#REF!</v>
      </c>
      <c r="D37" s="49" t="e">
        <f>Lähtöluettelo!#REF!</f>
        <v>#REF!</v>
      </c>
      <c r="E37" s="23">
        <v>0.41087962962962959</v>
      </c>
      <c r="F37" s="19">
        <v>0.41435185185185186</v>
      </c>
      <c r="G37" s="20">
        <f t="shared" si="7"/>
        <v>3.4722222222222654E-3</v>
      </c>
      <c r="H37" s="20"/>
      <c r="I37" s="25">
        <v>0.41643518518518513</v>
      </c>
      <c r="J37" s="25">
        <v>0.4199074074074074</v>
      </c>
      <c r="K37" s="22">
        <f t="shared" si="8"/>
        <v>3.4722222222222654E-3</v>
      </c>
      <c r="L37" s="22"/>
      <c r="M37" s="19">
        <v>0.45671296296296293</v>
      </c>
      <c r="N37" s="19">
        <v>0.4601851851851852</v>
      </c>
      <c r="O37" s="20">
        <f t="shared" si="9"/>
        <v>3.4722222222222654E-3</v>
      </c>
      <c r="P37" s="20"/>
      <c r="Q37" s="21">
        <v>0.51643518518518516</v>
      </c>
      <c r="R37" s="21">
        <v>0.51990740740740737</v>
      </c>
      <c r="S37" s="22">
        <f t="shared" si="10"/>
        <v>3.4722222222222099E-3</v>
      </c>
      <c r="T37" s="22"/>
      <c r="U37" s="19">
        <v>0.52372685185185186</v>
      </c>
      <c r="V37" s="19">
        <v>0.52719907407407407</v>
      </c>
      <c r="W37" s="20">
        <f t="shared" si="11"/>
        <v>3.4722222222222099E-3</v>
      </c>
      <c r="X37" s="20"/>
      <c r="Y37" s="21">
        <v>0.57025462962962969</v>
      </c>
      <c r="Z37" s="21">
        <v>0.57372685185185179</v>
      </c>
      <c r="AA37" s="22">
        <f t="shared" si="12"/>
        <v>3.4722222222220989E-3</v>
      </c>
      <c r="AB37" s="22"/>
      <c r="AC37" s="19">
        <v>0.59907407407407409</v>
      </c>
      <c r="AD37" s="19">
        <v>0.6025462962962963</v>
      </c>
      <c r="AE37" s="20">
        <f t="shared" si="13"/>
        <v>3.4722222222222099E-3</v>
      </c>
    </row>
    <row r="38" spans="1:31" ht="15.75" x14ac:dyDescent="0.25">
      <c r="A38" s="2">
        <v>40</v>
      </c>
      <c r="B38" s="10" t="str">
        <f>Lähtöluettelo!B33</f>
        <v>Teemu Nyyssönen</v>
      </c>
      <c r="C38" s="10" t="str">
        <f>Lähtöluettelo!C33</f>
        <v>       Hankitaan</v>
      </c>
      <c r="D38" s="16" t="str">
        <f>Lähtöluettelo!D33</f>
        <v>Historic</v>
      </c>
      <c r="E38" s="19">
        <v>0.41111111111111115</v>
      </c>
      <c r="F38" s="19">
        <v>0.41174768518518517</v>
      </c>
      <c r="G38" s="20">
        <f>SUM(F38-E38)</f>
        <v>6.3657407407402555E-4</v>
      </c>
      <c r="H38" s="20"/>
      <c r="I38" s="21">
        <v>0.41770833333333335</v>
      </c>
      <c r="J38" s="21">
        <v>0.42120370370370369</v>
      </c>
      <c r="K38" s="22">
        <f t="shared" si="8"/>
        <v>3.4953703703703431E-3</v>
      </c>
      <c r="L38" s="22"/>
      <c r="M38" s="19">
        <v>0.45798611111111115</v>
      </c>
      <c r="N38" s="19">
        <v>0.45936342592592588</v>
      </c>
      <c r="O38" s="20">
        <f t="shared" si="9"/>
        <v>1.3773148148147341E-3</v>
      </c>
      <c r="P38" s="20"/>
      <c r="Q38" s="21">
        <v>0.49548611111111113</v>
      </c>
      <c r="R38" s="21">
        <v>0.49827546296296293</v>
      </c>
      <c r="S38" s="22">
        <f t="shared" si="10"/>
        <v>2.7893518518518068E-3</v>
      </c>
      <c r="T38" s="22"/>
      <c r="U38" s="19">
        <v>0.5024305555555556</v>
      </c>
      <c r="V38" s="19">
        <v>0.50393518518518521</v>
      </c>
      <c r="W38" s="20">
        <f t="shared" si="11"/>
        <v>1.5046296296296058E-3</v>
      </c>
      <c r="X38" s="20"/>
      <c r="Y38" s="21">
        <v>0.57048611111111114</v>
      </c>
      <c r="Z38" s="21">
        <v>0.57260416666666669</v>
      </c>
      <c r="AA38" s="22">
        <f t="shared" si="12"/>
        <v>2.1180555555555536E-3</v>
      </c>
      <c r="AB38" s="22"/>
      <c r="AC38" s="19">
        <v>0.60034722222222225</v>
      </c>
      <c r="AD38" s="19">
        <v>0.6025462962962963</v>
      </c>
      <c r="AE38" s="20">
        <f t="shared" si="13"/>
        <v>2.1990740740740478E-3</v>
      </c>
    </row>
    <row r="39" spans="1:31" ht="15.75" x14ac:dyDescent="0.25">
      <c r="A39" s="57">
        <v>41</v>
      </c>
      <c r="B39" s="58" t="str">
        <f>Lähtöluettelo!B34</f>
        <v>Jani Salo</v>
      </c>
      <c r="C39" s="58" t="str">
        <f>Lähtöluettelo!C34</f>
        <v>      Mondaker Foxy RX</v>
      </c>
      <c r="D39" s="42" t="str">
        <f>Lähtöluettelo!D34</f>
        <v>WRC</v>
      </c>
      <c r="E39" s="23">
        <v>0.41215277777777781</v>
      </c>
      <c r="F39" s="19">
        <v>0.4125462962962963</v>
      </c>
      <c r="G39" s="20">
        <f t="shared" si="7"/>
        <v>3.9351851851848751E-4</v>
      </c>
      <c r="H39" s="20"/>
      <c r="I39" s="25">
        <v>0.41666666666666669</v>
      </c>
      <c r="J39" s="25">
        <v>0.41763888888888889</v>
      </c>
      <c r="K39" s="22">
        <f t="shared" si="8"/>
        <v>9.7222222222220767E-4</v>
      </c>
      <c r="L39" s="22"/>
      <c r="M39" s="19">
        <v>0.45694444444444443</v>
      </c>
      <c r="N39" s="19">
        <v>0.45787037037037037</v>
      </c>
      <c r="O39" s="20">
        <f t="shared" si="9"/>
        <v>9.2592592592594114E-4</v>
      </c>
      <c r="P39" s="20"/>
      <c r="Q39" s="21">
        <v>0.49652777777777773</v>
      </c>
      <c r="R39" s="21">
        <v>0.49753472222222223</v>
      </c>
      <c r="S39" s="22">
        <f t="shared" si="10"/>
        <v>1.0069444444444908E-3</v>
      </c>
      <c r="T39" s="22"/>
      <c r="U39" s="19">
        <v>0.50312499999999993</v>
      </c>
      <c r="V39" s="19">
        <v>0.50393518518518521</v>
      </c>
      <c r="W39" s="20">
        <f t="shared" si="11"/>
        <v>8.1018518518527483E-4</v>
      </c>
      <c r="X39" s="20"/>
      <c r="Y39" s="21">
        <v>0.57152777777777775</v>
      </c>
      <c r="Z39" s="21">
        <v>0.57221064814814815</v>
      </c>
      <c r="AA39" s="22">
        <f t="shared" si="12"/>
        <v>6.828703703704031E-4</v>
      </c>
      <c r="AB39" s="22"/>
      <c r="AC39" s="19">
        <v>0.59930555555555554</v>
      </c>
      <c r="AD39" s="19">
        <v>0.59976851851851853</v>
      </c>
      <c r="AE39" s="20">
        <f t="shared" si="13"/>
        <v>4.6296296296299833E-4</v>
      </c>
    </row>
    <row r="40" spans="1:31" ht="15.75" x14ac:dyDescent="0.25">
      <c r="A40" s="59">
        <v>42</v>
      </c>
      <c r="B40" s="60" t="str">
        <f>Lähtöluettelo!B35</f>
        <v>Pasi Lahtinen</v>
      </c>
      <c r="C40" s="60" t="str">
        <f>Lähtöluettelo!C35</f>
        <v>       Crescent Edge R5</v>
      </c>
      <c r="D40" s="49" t="str">
        <f>Lähtöluettelo!D35</f>
        <v>S-WRC</v>
      </c>
      <c r="E40" s="19">
        <v>0.41250000000000003</v>
      </c>
      <c r="F40" s="19">
        <v>0.41296296296296298</v>
      </c>
      <c r="G40" s="20">
        <f t="shared" si="7"/>
        <v>4.6296296296294281E-4</v>
      </c>
      <c r="H40" s="20"/>
      <c r="I40" s="21">
        <v>0.41701388888888885</v>
      </c>
      <c r="J40" s="21">
        <v>0.4181597222222222</v>
      </c>
      <c r="K40" s="22">
        <f t="shared" si="8"/>
        <v>1.1458333333333459E-3</v>
      </c>
      <c r="L40" s="22"/>
      <c r="M40" s="19">
        <v>0.45729166666666665</v>
      </c>
      <c r="N40" s="19">
        <v>0.45831018518518518</v>
      </c>
      <c r="O40" s="20">
        <f t="shared" si="9"/>
        <v>1.0185185185185297E-3</v>
      </c>
      <c r="P40" s="20"/>
      <c r="Q40" s="21">
        <v>0.49687500000000001</v>
      </c>
      <c r="R40" s="21">
        <v>0.49807870370370372</v>
      </c>
      <c r="S40" s="22">
        <f t="shared" si="10"/>
        <v>1.2037037037037068E-3</v>
      </c>
      <c r="T40" s="22"/>
      <c r="U40" s="19">
        <v>0.50347222222222221</v>
      </c>
      <c r="V40" s="19">
        <v>0.50423611111111111</v>
      </c>
      <c r="W40" s="20">
        <f t="shared" si="11"/>
        <v>7.6388888888889728E-4</v>
      </c>
      <c r="X40" s="20"/>
      <c r="Y40" s="21">
        <v>0.57187500000000002</v>
      </c>
      <c r="Z40" s="21">
        <v>0.57267361111111115</v>
      </c>
      <c r="AA40" s="22">
        <f t="shared" si="12"/>
        <v>7.9861111111112493E-4</v>
      </c>
      <c r="AB40" s="22"/>
      <c r="AC40" s="19">
        <v>0.59965277777777781</v>
      </c>
      <c r="AD40" s="19">
        <v>0.60034722222222225</v>
      </c>
      <c r="AE40" s="20">
        <f t="shared" si="13"/>
        <v>6.9444444444444198E-4</v>
      </c>
    </row>
    <row r="41" spans="1:31" ht="15.75" x14ac:dyDescent="0.25">
      <c r="A41" s="2">
        <v>43</v>
      </c>
      <c r="B41" s="10" t="str">
        <f>Lähtöluettelo!B36</f>
        <v>Tero Ahonen</v>
      </c>
      <c r="C41" s="10" t="str">
        <f>Lähtöluettelo!C36</f>
        <v>       Härkäpannu Tunturi</v>
      </c>
      <c r="D41" s="16" t="str">
        <f>Lähtöluettelo!D36</f>
        <v>Historic</v>
      </c>
      <c r="E41" s="23">
        <v>0.4128472222222222</v>
      </c>
      <c r="F41" s="19">
        <v>0.41342592592592592</v>
      </c>
      <c r="G41" s="20">
        <f t="shared" si="7"/>
        <v>5.7870370370372015E-4</v>
      </c>
      <c r="H41" s="20"/>
      <c r="I41" s="25">
        <v>0.41736111111111113</v>
      </c>
      <c r="J41" s="25">
        <v>0.41869212962962959</v>
      </c>
      <c r="K41" s="22">
        <f t="shared" si="8"/>
        <v>1.3310185185184675E-3</v>
      </c>
      <c r="L41" s="22"/>
      <c r="M41" s="19">
        <v>0.45763888888888887</v>
      </c>
      <c r="N41" s="19">
        <v>0.4586574074074074</v>
      </c>
      <c r="O41" s="20">
        <f t="shared" si="9"/>
        <v>1.0185185185185297E-3</v>
      </c>
      <c r="P41" s="20"/>
      <c r="Q41" s="21">
        <v>0.49722222222222223</v>
      </c>
      <c r="R41" s="21">
        <v>0.49863425925925925</v>
      </c>
      <c r="S41" s="22">
        <f t="shared" si="10"/>
        <v>1.4120370370370172E-3</v>
      </c>
      <c r="T41" s="22"/>
      <c r="U41" s="19">
        <v>0.50381944444444449</v>
      </c>
      <c r="V41" s="19">
        <v>0.50473379629629633</v>
      </c>
      <c r="W41" s="20">
        <f t="shared" si="11"/>
        <v>9.1435185185184675E-4</v>
      </c>
      <c r="X41" s="20"/>
      <c r="Y41" s="21">
        <v>0.57222222222222219</v>
      </c>
      <c r="Z41" s="21">
        <v>0.57344907407407408</v>
      </c>
      <c r="AA41" s="22">
        <f t="shared" si="12"/>
        <v>1.2268518518518956E-3</v>
      </c>
      <c r="AB41" s="22"/>
      <c r="AC41" s="19">
        <v>0.6</v>
      </c>
      <c r="AD41" s="19">
        <v>0.60122685185185187</v>
      </c>
      <c r="AE41" s="20">
        <f t="shared" si="13"/>
        <v>1.2268518518518956E-3</v>
      </c>
    </row>
    <row r="42" spans="1:31" ht="15.75" x14ac:dyDescent="0.25">
      <c r="A42" s="57">
        <v>44</v>
      </c>
      <c r="B42" s="58" t="str">
        <f>Lähtöluettelo!B37</f>
        <v>Topi Luhtinen *</v>
      </c>
      <c r="C42" s="58" t="str">
        <f>Lähtöluettelo!C37</f>
        <v>       Tunturi</v>
      </c>
      <c r="D42" s="42" t="str">
        <f>Lähtöluettelo!D37</f>
        <v>WRC</v>
      </c>
      <c r="E42" s="19">
        <v>0.41319444444444442</v>
      </c>
      <c r="F42" s="19">
        <v>0.41369212962962965</v>
      </c>
      <c r="G42" s="20">
        <f t="shared" si="7"/>
        <v>4.9768518518522598E-4</v>
      </c>
      <c r="H42" s="20"/>
      <c r="I42" s="21">
        <v>0.41805555555555557</v>
      </c>
      <c r="J42" s="21">
        <v>0.41930555555555554</v>
      </c>
      <c r="K42" s="22">
        <f t="shared" si="8"/>
        <v>1.2499999999999734E-3</v>
      </c>
      <c r="L42" s="22"/>
      <c r="M42" s="19">
        <v>0.45833333333333331</v>
      </c>
      <c r="N42" s="19">
        <v>0.45937500000000003</v>
      </c>
      <c r="O42" s="20">
        <f t="shared" si="9"/>
        <v>1.0416666666667185E-3</v>
      </c>
      <c r="P42" s="20"/>
      <c r="Q42" s="21">
        <v>0.49756944444444445</v>
      </c>
      <c r="R42" s="21">
        <v>0.49881944444444443</v>
      </c>
      <c r="S42" s="22">
        <f t="shared" si="10"/>
        <v>1.2499999999999734E-3</v>
      </c>
      <c r="T42" s="22"/>
      <c r="U42" s="19">
        <v>0.50416666666666665</v>
      </c>
      <c r="V42" s="19">
        <v>0.50504629629629627</v>
      </c>
      <c r="W42" s="20">
        <f t="shared" si="11"/>
        <v>8.796296296296191E-4</v>
      </c>
      <c r="X42" s="20"/>
      <c r="Y42" s="21">
        <v>0.57326388888888891</v>
      </c>
      <c r="Z42" s="21">
        <v>0.5742708333333334</v>
      </c>
      <c r="AA42" s="22">
        <f t="shared" si="12"/>
        <v>1.0069444444444908E-3</v>
      </c>
      <c r="AB42" s="22"/>
      <c r="AC42" s="19">
        <v>0.60138888888888886</v>
      </c>
      <c r="AD42" s="19">
        <v>0.60222222222222221</v>
      </c>
      <c r="AE42" s="20">
        <f t="shared" si="13"/>
        <v>8.3333333333335258E-4</v>
      </c>
    </row>
    <row r="43" spans="1:31" ht="15.75" x14ac:dyDescent="0.25">
      <c r="A43" s="59">
        <v>45</v>
      </c>
      <c r="B43" s="60" t="e">
        <f>Lähtöluettelo!#REF!</f>
        <v>#REF!</v>
      </c>
      <c r="C43" s="60" t="e">
        <f>Lähtöluettelo!#REF!</f>
        <v>#REF!</v>
      </c>
      <c r="D43" s="49" t="e">
        <f>Lähtöluettelo!#REF!</f>
        <v>#REF!</v>
      </c>
      <c r="E43" s="23">
        <v>0.4133101851851852</v>
      </c>
      <c r="F43" s="19">
        <v>0.41678240740740741</v>
      </c>
      <c r="G43" s="20">
        <f t="shared" si="7"/>
        <v>3.4722222222222099E-3</v>
      </c>
      <c r="H43" s="20"/>
      <c r="I43" s="25">
        <v>0.41817129629629629</v>
      </c>
      <c r="J43" s="25">
        <v>0.4216435185185185</v>
      </c>
      <c r="K43" s="22">
        <f t="shared" si="8"/>
        <v>3.4722222222222099E-3</v>
      </c>
      <c r="L43" s="22"/>
      <c r="M43" s="19">
        <v>0.45844907407407409</v>
      </c>
      <c r="N43" s="19">
        <v>0.46192129629629625</v>
      </c>
      <c r="O43" s="20">
        <f t="shared" si="9"/>
        <v>3.4722222222221544E-3</v>
      </c>
      <c r="P43" s="20"/>
      <c r="Q43" s="21">
        <v>0.49768518518518517</v>
      </c>
      <c r="R43" s="21">
        <v>0.50115740740740744</v>
      </c>
      <c r="S43" s="22">
        <f t="shared" si="10"/>
        <v>3.4722222222222654E-3</v>
      </c>
      <c r="T43" s="22"/>
      <c r="U43" s="19">
        <v>0.50428240740740737</v>
      </c>
      <c r="V43" s="19">
        <v>0.50775462962962969</v>
      </c>
      <c r="W43" s="20">
        <f t="shared" si="11"/>
        <v>3.4722222222223209E-3</v>
      </c>
      <c r="X43" s="20"/>
      <c r="Y43" s="21">
        <v>0.57337962962962963</v>
      </c>
      <c r="Z43" s="21">
        <v>0.57685185185185184</v>
      </c>
      <c r="AA43" s="22">
        <f t="shared" si="12"/>
        <v>3.4722222222222099E-3</v>
      </c>
      <c r="AB43" s="22"/>
      <c r="AC43" s="19">
        <v>0.60150462962962969</v>
      </c>
      <c r="AD43" s="19">
        <v>0.60497685185185179</v>
      </c>
      <c r="AE43" s="20">
        <f t="shared" si="13"/>
        <v>3.4722222222220989E-3</v>
      </c>
    </row>
    <row r="44" spans="1:31" ht="15.75" x14ac:dyDescent="0.25">
      <c r="A44" s="2">
        <v>46</v>
      </c>
      <c r="B44" s="10" t="str">
        <f>Lähtöluettelo!B38</f>
        <v>Elmeri Mäki-Kulmala *</v>
      </c>
      <c r="C44" s="10" t="str">
        <f>Lähtöluettelo!C38</f>
        <v>       Putkirunko-Tunturi gr.B</v>
      </c>
      <c r="D44" s="16" t="str">
        <f>Lähtöluettelo!D38</f>
        <v>Historic</v>
      </c>
      <c r="E44" s="19">
        <v>0.4135416666666667</v>
      </c>
      <c r="F44" s="19">
        <v>0.41461805555555559</v>
      </c>
      <c r="G44" s="20">
        <f t="shared" si="7"/>
        <v>1.0763888888888906E-3</v>
      </c>
      <c r="H44" s="20"/>
      <c r="I44" s="21">
        <v>0.42291666666666666</v>
      </c>
      <c r="J44" s="21">
        <v>0.42424768518518513</v>
      </c>
      <c r="K44" s="22">
        <f t="shared" si="8"/>
        <v>1.3310185185184675E-3</v>
      </c>
      <c r="L44" s="22"/>
      <c r="M44" s="19">
        <v>0.45868055555555554</v>
      </c>
      <c r="N44" s="19">
        <v>0.4597222222222222</v>
      </c>
      <c r="O44" s="20">
        <f t="shared" si="9"/>
        <v>1.041666666666663E-3</v>
      </c>
      <c r="P44" s="20"/>
      <c r="Q44" s="21">
        <v>0.49791666666666662</v>
      </c>
      <c r="R44" s="21">
        <v>0.49936342592592592</v>
      </c>
      <c r="S44" s="22">
        <f t="shared" si="10"/>
        <v>1.4467592592593004E-3</v>
      </c>
      <c r="T44" s="22"/>
      <c r="U44" s="19">
        <v>0.50520833333333337</v>
      </c>
      <c r="V44" s="19">
        <v>0.50615740740740744</v>
      </c>
      <c r="W44" s="20">
        <f t="shared" si="11"/>
        <v>9.490740740740744E-4</v>
      </c>
      <c r="X44" s="20"/>
      <c r="Y44" s="21">
        <v>0.57256944444444446</v>
      </c>
      <c r="Z44" s="21">
        <v>0.57604166666666667</v>
      </c>
      <c r="AA44" s="22">
        <f t="shared" si="12"/>
        <v>3.4722222222222099E-3</v>
      </c>
      <c r="AB44" s="22"/>
      <c r="AC44" s="19">
        <v>0.60173611111111114</v>
      </c>
      <c r="AD44" s="19">
        <v>0.60520833333333335</v>
      </c>
      <c r="AE44" s="20">
        <f t="shared" si="13"/>
        <v>3.4722222222222099E-3</v>
      </c>
    </row>
    <row r="45" spans="1:31" ht="15.75" x14ac:dyDescent="0.25">
      <c r="A45" s="57">
        <v>47</v>
      </c>
      <c r="B45" s="58" t="str">
        <f>Lähtöluettelo!B39</f>
        <v>Anssi Tawast</v>
      </c>
      <c r="C45" s="58" t="str">
        <f>Lähtöluettelo!C39</f>
        <v>       Focus WRC</v>
      </c>
      <c r="D45" s="42" t="str">
        <f>Lähtöluettelo!D39</f>
        <v>WRC</v>
      </c>
      <c r="E45" s="23">
        <v>0.41388888888888892</v>
      </c>
      <c r="F45" s="19">
        <v>0.4142939814814815</v>
      </c>
      <c r="G45" s="20">
        <f t="shared" si="7"/>
        <v>4.050925925925819E-4</v>
      </c>
      <c r="H45" s="20"/>
      <c r="I45" s="25">
        <v>0.41840277777777773</v>
      </c>
      <c r="J45" s="25">
        <v>0.41942129629629626</v>
      </c>
      <c r="K45" s="22">
        <f t="shared" si="8"/>
        <v>1.0185185185185297E-3</v>
      </c>
      <c r="L45" s="22"/>
      <c r="M45" s="19">
        <v>0.45902777777777781</v>
      </c>
      <c r="N45" s="19">
        <v>0.45981481481481484</v>
      </c>
      <c r="O45" s="20">
        <f t="shared" si="9"/>
        <v>7.8703703703703054E-4</v>
      </c>
      <c r="P45" s="20"/>
      <c r="Q45" s="21">
        <v>0.4982638888888889</v>
      </c>
      <c r="R45" s="21">
        <v>0.49927083333333333</v>
      </c>
      <c r="S45" s="22">
        <f t="shared" si="10"/>
        <v>1.0069444444444353E-3</v>
      </c>
      <c r="T45" s="22"/>
      <c r="U45" s="19">
        <v>0.50555555555555554</v>
      </c>
      <c r="V45" s="19">
        <v>0.50631944444444443</v>
      </c>
      <c r="W45" s="20">
        <f t="shared" si="11"/>
        <v>7.6388888888889728E-4</v>
      </c>
      <c r="X45" s="20"/>
      <c r="Y45" s="21">
        <v>0.57291666666666663</v>
      </c>
      <c r="Z45" s="21">
        <v>0.57368055555555553</v>
      </c>
      <c r="AA45" s="22">
        <f t="shared" si="12"/>
        <v>7.6388888888889728E-4</v>
      </c>
      <c r="AB45" s="22"/>
      <c r="AC45" s="19">
        <v>0.6020833333333333</v>
      </c>
      <c r="AD45" s="19">
        <v>0.60266203703703702</v>
      </c>
      <c r="AE45" s="20">
        <f t="shared" si="13"/>
        <v>5.7870370370372015E-4</v>
      </c>
    </row>
    <row r="46" spans="1:31" ht="15.75" x14ac:dyDescent="0.25">
      <c r="A46" s="59">
        <v>48</v>
      </c>
      <c r="B46" s="60" t="str">
        <f>Lähtöluettelo!B40</f>
        <v>Tuomo Nikkola</v>
      </c>
      <c r="C46" s="60" t="str">
        <f>Lähtöluettelo!C40</f>
        <v>       Pikkulamppuinen Kostaja</v>
      </c>
      <c r="D46" s="49" t="str">
        <f>Lähtöluettelo!D40</f>
        <v>S-WRC</v>
      </c>
      <c r="E46" s="19">
        <v>0.41423611111111108</v>
      </c>
      <c r="F46" s="19">
        <v>0.4147569444444445</v>
      </c>
      <c r="G46" s="20">
        <f t="shared" si="7"/>
        <v>5.2083333333341475E-4</v>
      </c>
      <c r="H46" s="20"/>
      <c r="I46" s="21">
        <v>0.41875000000000001</v>
      </c>
      <c r="J46" s="21">
        <v>0.42004629629629631</v>
      </c>
      <c r="K46" s="22">
        <f t="shared" si="8"/>
        <v>1.2962962962962954E-3</v>
      </c>
      <c r="L46" s="22"/>
      <c r="M46" s="19">
        <v>0.45937500000000003</v>
      </c>
      <c r="N46" s="19">
        <v>0.46037037037037037</v>
      </c>
      <c r="O46" s="20">
        <f t="shared" si="9"/>
        <v>9.9537037037034093E-4</v>
      </c>
      <c r="P46" s="20"/>
      <c r="Q46" s="21">
        <v>0.49861111111111112</v>
      </c>
      <c r="R46" s="21">
        <v>0.49990740740740741</v>
      </c>
      <c r="S46" s="22">
        <f t="shared" si="10"/>
        <v>1.2962962962962954E-3</v>
      </c>
      <c r="T46" s="22"/>
      <c r="U46" s="19">
        <v>0.50590277777777781</v>
      </c>
      <c r="V46" s="19">
        <v>0.50693287037037038</v>
      </c>
      <c r="W46" s="20">
        <f t="shared" si="11"/>
        <v>1.0300925925925686E-3</v>
      </c>
      <c r="X46" s="20"/>
      <c r="Y46" s="21">
        <v>0.57361111111111118</v>
      </c>
      <c r="Z46" s="21">
        <v>0.57471064814814821</v>
      </c>
      <c r="AA46" s="22">
        <f t="shared" si="12"/>
        <v>1.0995370370370239E-3</v>
      </c>
      <c r="AB46" s="22"/>
      <c r="AC46" s="19">
        <v>0.60243055555555558</v>
      </c>
      <c r="AD46" s="19">
        <v>0.60414351851851855</v>
      </c>
      <c r="AE46" s="20">
        <f t="shared" si="13"/>
        <v>1.7129629629629717E-3</v>
      </c>
    </row>
    <row r="47" spans="1:31" ht="15.75" x14ac:dyDescent="0.25">
      <c r="A47" s="2">
        <v>49</v>
      </c>
      <c r="B47" s="10" t="str">
        <f>Lähtöluettelo!B41</f>
        <v>Teemu "Dumbo" Arminen</v>
      </c>
      <c r="C47" s="10" t="str">
        <f>Lähtöluettelo!C41</f>
        <v>       Villari</v>
      </c>
      <c r="D47" s="16" t="str">
        <f>Lähtöluettelo!D41</f>
        <v>Historic</v>
      </c>
      <c r="E47" s="23">
        <v>0.4145833333333333</v>
      </c>
      <c r="F47" s="19">
        <v>0.41509259259259257</v>
      </c>
      <c r="G47" s="20">
        <f t="shared" si="7"/>
        <v>5.0925925925926485E-4</v>
      </c>
      <c r="H47" s="20"/>
      <c r="I47" s="25">
        <v>0.41909722222222223</v>
      </c>
      <c r="J47" s="25">
        <v>0.42023148148148143</v>
      </c>
      <c r="K47" s="22">
        <f t="shared" si="8"/>
        <v>1.134259259259196E-3</v>
      </c>
      <c r="L47" s="22"/>
      <c r="M47" s="19">
        <v>0.4597222222222222</v>
      </c>
      <c r="N47" s="19">
        <v>0.46060185185185182</v>
      </c>
      <c r="O47" s="20">
        <f t="shared" si="9"/>
        <v>8.796296296296191E-4</v>
      </c>
      <c r="P47" s="20"/>
      <c r="Q47" s="21">
        <v>0.49895833333333334</v>
      </c>
      <c r="R47" s="21">
        <v>0.50010416666666668</v>
      </c>
      <c r="S47" s="22">
        <f t="shared" si="10"/>
        <v>1.1458333333333459E-3</v>
      </c>
      <c r="T47" s="22"/>
      <c r="U47" s="19">
        <v>0.50624999999999998</v>
      </c>
      <c r="V47" s="19">
        <v>0.5070486111111111</v>
      </c>
      <c r="W47" s="20">
        <f t="shared" si="11"/>
        <v>7.9861111111112493E-4</v>
      </c>
      <c r="X47" s="20"/>
      <c r="Y47" s="21">
        <v>0.57395833333333335</v>
      </c>
      <c r="Z47" s="21">
        <v>0.57482638888888882</v>
      </c>
      <c r="AA47" s="22">
        <f t="shared" si="12"/>
        <v>8.680555555554692E-4</v>
      </c>
      <c r="AB47" s="22"/>
      <c r="AC47" s="19">
        <v>0.60277777777777775</v>
      </c>
      <c r="AD47" s="19">
        <v>0.60357638888888887</v>
      </c>
      <c r="AE47" s="20">
        <f t="shared" si="13"/>
        <v>7.9861111111112493E-4</v>
      </c>
    </row>
    <row r="48" spans="1:31" ht="15.75" x14ac:dyDescent="0.25">
      <c r="A48" s="57">
        <v>50</v>
      </c>
      <c r="B48" s="58" t="str">
        <f>Lähtöluettelo!B42</f>
        <v>Antero Kuukkanen</v>
      </c>
      <c r="C48" s="58" t="str">
        <f>Lähtöluettelo!C42</f>
        <v>       M.Leistiö Sport Tunturi</v>
      </c>
      <c r="D48" s="42" t="str">
        <f>Lähtöluettelo!D42</f>
        <v>WRC</v>
      </c>
      <c r="E48" s="19">
        <v>0.41493055555555558</v>
      </c>
      <c r="F48" s="19">
        <v>0.4153587962962963</v>
      </c>
      <c r="G48" s="20">
        <f t="shared" si="7"/>
        <v>4.2824074074071516E-4</v>
      </c>
      <c r="H48" s="20"/>
      <c r="I48" s="21">
        <v>0.41944444444444445</v>
      </c>
      <c r="J48" s="21">
        <v>0.42050925925925925</v>
      </c>
      <c r="K48" s="22">
        <f t="shared" si="8"/>
        <v>1.0648148148147962E-3</v>
      </c>
      <c r="L48" s="22"/>
      <c r="M48" s="19">
        <v>0.46006944444444442</v>
      </c>
      <c r="N48" s="19">
        <v>0.46109953703703704</v>
      </c>
      <c r="O48" s="20">
        <f t="shared" si="9"/>
        <v>1.0300925925926241E-3</v>
      </c>
      <c r="P48" s="20"/>
      <c r="Q48" s="21">
        <v>0.4993055555555555</v>
      </c>
      <c r="R48" s="21">
        <v>0.50043981481481481</v>
      </c>
      <c r="S48" s="22">
        <f t="shared" si="10"/>
        <v>1.134259259259307E-3</v>
      </c>
      <c r="T48" s="22"/>
      <c r="U48" s="19">
        <v>0.50659722222222225</v>
      </c>
      <c r="V48" s="19">
        <v>0.50736111111111104</v>
      </c>
      <c r="W48" s="20">
        <f t="shared" si="11"/>
        <v>7.6388888888878625E-4</v>
      </c>
      <c r="X48" s="20"/>
      <c r="Y48" s="21">
        <v>0.57430555555555551</v>
      </c>
      <c r="Z48" s="21">
        <v>0.57526620370370374</v>
      </c>
      <c r="AA48" s="22">
        <f t="shared" si="12"/>
        <v>9.606481481482243E-4</v>
      </c>
      <c r="AB48" s="22"/>
      <c r="AC48" s="19">
        <v>0.60312500000000002</v>
      </c>
      <c r="AD48" s="19">
        <v>0.60393518518518519</v>
      </c>
      <c r="AE48" s="20">
        <f t="shared" si="13"/>
        <v>8.101851851851638E-4</v>
      </c>
    </row>
    <row r="49" spans="1:31" ht="15.75" x14ac:dyDescent="0.25">
      <c r="A49" s="59">
        <v>51</v>
      </c>
      <c r="B49" s="60" t="str">
        <f>Lähtöluettelo!B43</f>
        <v>Jaakko Lavio</v>
      </c>
      <c r="C49" s="60" t="str">
        <f>Lähtöluettelo!C43</f>
        <v>       Red schimmer (ex Rino)</v>
      </c>
      <c r="D49" s="49" t="str">
        <f>Lähtöluettelo!D43</f>
        <v>S-WRC</v>
      </c>
      <c r="E49" s="23">
        <v>0.4152777777777778</v>
      </c>
      <c r="F49" s="19">
        <v>0.41586805555555556</v>
      </c>
      <c r="G49" s="20">
        <f t="shared" si="7"/>
        <v>5.9027777777775903E-4</v>
      </c>
      <c r="H49" s="20"/>
      <c r="I49" s="25">
        <v>0.41979166666666662</v>
      </c>
      <c r="J49" s="25">
        <v>0.4211805555555555</v>
      </c>
      <c r="K49" s="22">
        <f t="shared" si="8"/>
        <v>1.388888888888884E-3</v>
      </c>
      <c r="L49" s="22"/>
      <c r="M49" s="19">
        <v>0.4604166666666667</v>
      </c>
      <c r="N49" s="19">
        <v>0.4613888888888889</v>
      </c>
      <c r="O49" s="20">
        <f t="shared" si="9"/>
        <v>9.7222222222220767E-4</v>
      </c>
      <c r="P49" s="20"/>
      <c r="Q49" s="21">
        <v>0.49965277777777778</v>
      </c>
      <c r="R49" s="21">
        <v>0.50099537037037034</v>
      </c>
      <c r="S49" s="22">
        <f t="shared" si="10"/>
        <v>1.3425925925925619E-3</v>
      </c>
      <c r="T49" s="22"/>
      <c r="U49" s="19">
        <v>0.50694444444444442</v>
      </c>
      <c r="V49" s="19">
        <v>0.50800925925925922</v>
      </c>
      <c r="W49" s="20">
        <f t="shared" si="11"/>
        <v>1.0648148148147962E-3</v>
      </c>
      <c r="X49" s="20"/>
      <c r="Y49" s="21">
        <v>0.57465277777777779</v>
      </c>
      <c r="Z49" s="21">
        <v>0.57604166666666667</v>
      </c>
      <c r="AA49" s="22">
        <f t="shared" si="12"/>
        <v>1.388888888888884E-3</v>
      </c>
      <c r="AB49" s="22"/>
      <c r="AC49" s="19">
        <v>0.60347222222222219</v>
      </c>
      <c r="AD49" s="19">
        <v>0.60469907407407408</v>
      </c>
      <c r="AE49" s="20">
        <f t="shared" si="13"/>
        <v>1.2268518518518956E-3</v>
      </c>
    </row>
    <row r="50" spans="1:31" ht="15.75" x14ac:dyDescent="0.25">
      <c r="A50" s="2">
        <v>52</v>
      </c>
      <c r="B50" s="10" t="str">
        <f>Lähtöluettelo!B44</f>
        <v>Arto Tuominen </v>
      </c>
      <c r="C50" s="10" t="str">
        <f>Lähtöluettelo!C44</f>
        <v>       Nisula HRT</v>
      </c>
      <c r="D50" s="16" t="str">
        <f>Lähtöluettelo!D44</f>
        <v>Historic</v>
      </c>
      <c r="E50" s="19">
        <v>0.41562499999999997</v>
      </c>
      <c r="F50" s="19">
        <v>0.41614583333333338</v>
      </c>
      <c r="G50" s="20">
        <f t="shared" si="7"/>
        <v>5.2083333333341475E-4</v>
      </c>
      <c r="H50" s="20"/>
      <c r="I50" s="21">
        <v>0.4201388888888889</v>
      </c>
      <c r="J50" s="21">
        <v>0.42137731481481483</v>
      </c>
      <c r="K50" s="22">
        <f t="shared" si="8"/>
        <v>1.2384259259259345E-3</v>
      </c>
      <c r="L50" s="22"/>
      <c r="M50" s="19">
        <v>0.46076388888888892</v>
      </c>
      <c r="N50" s="19">
        <v>0.46172453703703703</v>
      </c>
      <c r="O50" s="20">
        <f t="shared" si="9"/>
        <v>9.6064814814811328E-4</v>
      </c>
      <c r="P50" s="20"/>
      <c r="Q50" s="21">
        <v>0.5</v>
      </c>
      <c r="R50" s="21">
        <v>0.50123842592592593</v>
      </c>
      <c r="S50" s="22">
        <f t="shared" si="10"/>
        <v>1.2384259259259345E-3</v>
      </c>
      <c r="T50" s="22"/>
      <c r="U50" s="19">
        <v>0.5072916666666667</v>
      </c>
      <c r="V50" s="19">
        <v>0.50815972222222217</v>
      </c>
      <c r="W50" s="20">
        <f t="shared" si="11"/>
        <v>8.680555555554692E-4</v>
      </c>
      <c r="X50" s="20"/>
      <c r="Y50" s="21">
        <v>0.57500000000000007</v>
      </c>
      <c r="Z50" s="21">
        <v>0.57609953703703709</v>
      </c>
      <c r="AA50" s="22">
        <f t="shared" si="12"/>
        <v>1.0995370370370239E-3</v>
      </c>
      <c r="AB50" s="22"/>
      <c r="AC50" s="19">
        <v>0.60381944444444446</v>
      </c>
      <c r="AD50" s="19">
        <v>0.60481481481481481</v>
      </c>
      <c r="AE50" s="20">
        <f t="shared" si="13"/>
        <v>9.9537037037034093E-4</v>
      </c>
    </row>
    <row r="51" spans="1:31" ht="15.75" x14ac:dyDescent="0.25">
      <c r="A51" s="57">
        <v>53</v>
      </c>
      <c r="B51" s="58" t="str">
        <f>Lähtöluettelo!B45</f>
        <v>Teuvo Manner</v>
      </c>
      <c r="C51" s="58" t="str">
        <f>Lähtöluettelo!C45</f>
        <v>       Felt</v>
      </c>
      <c r="D51" s="42" t="str">
        <f>Lähtöluettelo!D45</f>
        <v>WRC</v>
      </c>
      <c r="E51" s="23">
        <v>0.41597222222222219</v>
      </c>
      <c r="F51" s="19">
        <v>0.41638888888888892</v>
      </c>
      <c r="G51" s="20">
        <f t="shared" si="7"/>
        <v>4.166666666667318E-4</v>
      </c>
      <c r="H51" s="20"/>
      <c r="I51" s="25">
        <v>0.42048611111111112</v>
      </c>
      <c r="J51" s="25">
        <v>0.42159722222222223</v>
      </c>
      <c r="K51" s="22">
        <f t="shared" si="8"/>
        <v>1.1111111111111183E-3</v>
      </c>
      <c r="L51" s="22"/>
      <c r="M51" s="19">
        <v>0.46111111111111108</v>
      </c>
      <c r="N51" s="19">
        <v>0.46195601851851853</v>
      </c>
      <c r="O51" s="20">
        <f t="shared" si="9"/>
        <v>8.4490740740744696E-4</v>
      </c>
      <c r="P51" s="20"/>
      <c r="Q51" s="21">
        <v>0.50034722222222217</v>
      </c>
      <c r="R51" s="21">
        <v>0.50142361111111111</v>
      </c>
      <c r="S51" s="22">
        <f t="shared" si="10"/>
        <v>1.0763888888889461E-3</v>
      </c>
      <c r="T51" s="22"/>
      <c r="U51" s="19">
        <v>0.50763888888888886</v>
      </c>
      <c r="V51" s="19">
        <v>0.50844907407407403</v>
      </c>
      <c r="W51" s="20">
        <f t="shared" si="11"/>
        <v>8.101851851851638E-4</v>
      </c>
      <c r="X51" s="20"/>
      <c r="Y51" s="21">
        <v>0.57534722222222223</v>
      </c>
      <c r="Z51" s="21">
        <v>0.57643518518518522</v>
      </c>
      <c r="AA51" s="22">
        <f t="shared" si="12"/>
        <v>1.087962962962985E-3</v>
      </c>
      <c r="AB51" s="22"/>
      <c r="AC51" s="19">
        <v>0.60416666666666663</v>
      </c>
      <c r="AD51" s="19">
        <v>0.60493055555555553</v>
      </c>
      <c r="AE51" s="20">
        <f t="shared" si="13"/>
        <v>7.6388888888889728E-4</v>
      </c>
    </row>
    <row r="52" spans="1:31" ht="15.75" x14ac:dyDescent="0.25">
      <c r="A52" s="59">
        <v>54</v>
      </c>
      <c r="B52" s="60" t="str">
        <f>Lähtöluettelo!B46</f>
        <v>Jarno Arilehto</v>
      </c>
      <c r="C52" s="60" t="str">
        <f>Lähtöluettelo!C46</f>
        <v>       Nippon mikä lie</v>
      </c>
      <c r="D52" s="49" t="str">
        <f>Lähtöluettelo!D46</f>
        <v>S-WRC</v>
      </c>
      <c r="E52" s="19">
        <v>0.41631944444444446</v>
      </c>
      <c r="F52" s="19">
        <v>0.4168055555555556</v>
      </c>
      <c r="G52" s="20">
        <f t="shared" si="7"/>
        <v>4.8611111111113159E-4</v>
      </c>
      <c r="H52" s="20"/>
      <c r="I52" s="21">
        <v>0.42083333333333334</v>
      </c>
      <c r="J52" s="21">
        <v>0.42204861111111108</v>
      </c>
      <c r="K52" s="22">
        <f t="shared" si="8"/>
        <v>1.2152777777777457E-3</v>
      </c>
      <c r="L52" s="22"/>
      <c r="M52" s="19">
        <v>0.4614583333333333</v>
      </c>
      <c r="N52" s="19">
        <v>0.46238425925925924</v>
      </c>
      <c r="O52" s="20">
        <f t="shared" si="9"/>
        <v>9.2592592592594114E-4</v>
      </c>
      <c r="P52" s="20"/>
      <c r="Q52" s="21">
        <v>0.50069444444444444</v>
      </c>
      <c r="R52" s="21">
        <v>0.50185185185185188</v>
      </c>
      <c r="S52" s="22">
        <f t="shared" si="10"/>
        <v>1.1574074074074403E-3</v>
      </c>
      <c r="T52" s="22"/>
      <c r="U52" s="19">
        <v>0.50798611111111114</v>
      </c>
      <c r="V52" s="19">
        <v>0.50878472222222226</v>
      </c>
      <c r="W52" s="20">
        <f t="shared" si="11"/>
        <v>7.9861111111112493E-4</v>
      </c>
      <c r="X52" s="20"/>
      <c r="Y52" s="21">
        <v>0.5756944444444444</v>
      </c>
      <c r="Z52" s="21">
        <v>0.57672453703703697</v>
      </c>
      <c r="AA52" s="22">
        <f t="shared" si="12"/>
        <v>1.0300925925925686E-3</v>
      </c>
      <c r="AB52" s="22"/>
      <c r="AC52" s="19">
        <v>0.60451388888888891</v>
      </c>
      <c r="AD52" s="19">
        <v>0.60546296296296298</v>
      </c>
      <c r="AE52" s="20">
        <f t="shared" si="13"/>
        <v>9.490740740740744E-4</v>
      </c>
    </row>
    <row r="53" spans="1:31" ht="15.75" x14ac:dyDescent="0.25">
      <c r="A53" s="2">
        <v>55</v>
      </c>
      <c r="B53" s="10" t="str">
        <f>Lähtöluettelo!B47</f>
        <v>Mika Porkka *</v>
      </c>
      <c r="C53" s="10" t="str">
        <f>Lähtöluettelo!C47</f>
        <v>       Helkama Hyper</v>
      </c>
      <c r="D53" s="16" t="str">
        <f>Lähtöluettelo!D47</f>
        <v>Historic</v>
      </c>
      <c r="E53" s="23">
        <v>0.41643518518518513</v>
      </c>
      <c r="F53" s="19">
        <v>0.4199074074074074</v>
      </c>
      <c r="G53" s="20">
        <f t="shared" si="7"/>
        <v>3.4722222222222654E-3</v>
      </c>
      <c r="H53" s="20"/>
      <c r="I53" s="25">
        <v>0.42094907407407406</v>
      </c>
      <c r="J53" s="25">
        <v>0.42442129629629632</v>
      </c>
      <c r="K53" s="22">
        <f t="shared" si="8"/>
        <v>3.4722222222222654E-3</v>
      </c>
      <c r="L53" s="22"/>
      <c r="M53" s="19">
        <v>0.46157407407407408</v>
      </c>
      <c r="N53" s="19">
        <v>0.46504629629629629</v>
      </c>
      <c r="O53" s="20">
        <f t="shared" si="9"/>
        <v>3.4722222222222099E-3</v>
      </c>
      <c r="P53" s="20"/>
      <c r="Q53" s="21">
        <v>0.50081018518518516</v>
      </c>
      <c r="R53" s="21">
        <v>0.50428240740740737</v>
      </c>
      <c r="S53" s="22">
        <f t="shared" si="10"/>
        <v>3.4722222222222099E-3</v>
      </c>
      <c r="T53" s="22"/>
      <c r="U53" s="19">
        <v>0.50810185185185186</v>
      </c>
      <c r="V53" s="19">
        <v>0.51157407407407407</v>
      </c>
      <c r="W53" s="20">
        <f t="shared" si="11"/>
        <v>3.4722222222222099E-3</v>
      </c>
      <c r="X53" s="20"/>
      <c r="Y53" s="21">
        <v>0.57581018518518523</v>
      </c>
      <c r="Z53" s="21">
        <v>0.57928240740740744</v>
      </c>
      <c r="AA53" s="22">
        <f t="shared" si="12"/>
        <v>3.4722222222222099E-3</v>
      </c>
      <c r="AB53" s="22"/>
      <c r="AC53" s="19">
        <v>0.60462962962962963</v>
      </c>
      <c r="AD53" s="19">
        <v>0.60810185185185184</v>
      </c>
      <c r="AE53" s="20">
        <f t="shared" si="13"/>
        <v>3.4722222222222099E-3</v>
      </c>
    </row>
    <row r="54" spans="1:31" ht="15.75" x14ac:dyDescent="0.25">
      <c r="A54" s="57">
        <v>56</v>
      </c>
      <c r="B54" s="58" t="str">
        <f>Lähtöluettelo!B48</f>
        <v>Jari Paananen</v>
      </c>
      <c r="C54" s="58" t="str">
        <f>Lähtöluettelo!C48</f>
        <v>       Radoni ja nasse</v>
      </c>
      <c r="D54" s="42" t="str">
        <f>Lähtöluettelo!D48</f>
        <v>WRC</v>
      </c>
      <c r="E54" s="19">
        <v>0.41666666666666669</v>
      </c>
      <c r="F54" s="19">
        <v>0.41711805555555559</v>
      </c>
      <c r="G54" s="20">
        <f t="shared" si="7"/>
        <v>4.5138888888890394E-4</v>
      </c>
      <c r="H54" s="20"/>
      <c r="I54" s="21">
        <v>0.4211805555555555</v>
      </c>
      <c r="J54" s="21">
        <v>0.42230324074074077</v>
      </c>
      <c r="K54" s="22">
        <f t="shared" si="8"/>
        <v>1.1226851851852682E-3</v>
      </c>
      <c r="L54" s="22"/>
      <c r="M54" s="19">
        <v>0.46180555555555558</v>
      </c>
      <c r="N54" s="19">
        <v>0.46260416666666665</v>
      </c>
      <c r="O54" s="20">
        <f t="shared" si="9"/>
        <v>7.9861111111106942E-4</v>
      </c>
      <c r="P54" s="20"/>
      <c r="Q54" s="21">
        <v>0.50104166666666672</v>
      </c>
      <c r="R54" s="21">
        <v>0.50218750000000001</v>
      </c>
      <c r="S54" s="22">
        <f t="shared" si="10"/>
        <v>1.1458333333332904E-3</v>
      </c>
      <c r="T54" s="22"/>
      <c r="U54" s="19">
        <v>0.5083333333333333</v>
      </c>
      <c r="V54" s="19">
        <v>0.50913194444444443</v>
      </c>
      <c r="W54" s="20">
        <f t="shared" si="11"/>
        <v>7.9861111111112493E-4</v>
      </c>
      <c r="X54" s="20"/>
      <c r="Y54" s="21">
        <v>0.57604166666666667</v>
      </c>
      <c r="Z54" s="21">
        <v>0.57702546296296298</v>
      </c>
      <c r="AA54" s="22">
        <f t="shared" si="12"/>
        <v>9.8379629629630205E-4</v>
      </c>
      <c r="AB54" s="22"/>
      <c r="AC54" s="19">
        <v>0.60486111111111118</v>
      </c>
      <c r="AD54" s="19">
        <v>0.60550925925925925</v>
      </c>
      <c r="AE54" s="20">
        <f t="shared" si="13"/>
        <v>6.4814814814806443E-4</v>
      </c>
    </row>
    <row r="55" spans="1:31" ht="15.75" x14ac:dyDescent="0.25">
      <c r="A55" s="59">
        <v>57</v>
      </c>
      <c r="B55" s="60" t="str">
        <f>Lähtöluettelo!B49</f>
        <v>Vesa Manninen</v>
      </c>
      <c r="C55" s="60" t="str">
        <f>Lähtöluettelo!C49</f>
        <v>       DBS Metro(sexual)-96</v>
      </c>
      <c r="D55" s="49" t="str">
        <f>Lähtöluettelo!D49</f>
        <v>S-WRC</v>
      </c>
      <c r="E55" s="23">
        <v>0.41701388888888885</v>
      </c>
      <c r="F55" s="120">
        <v>0.41746527777777781</v>
      </c>
      <c r="G55" s="20">
        <f t="shared" si="7"/>
        <v>4.5138888888895945E-4</v>
      </c>
      <c r="H55" s="20"/>
      <c r="I55" s="25">
        <v>0.42152777777777778</v>
      </c>
      <c r="J55" s="25">
        <v>0.42336805555555551</v>
      </c>
      <c r="K55" s="22">
        <f t="shared" si="8"/>
        <v>1.8402777777777324E-3</v>
      </c>
      <c r="L55" s="22"/>
      <c r="M55" s="19">
        <v>0.4621527777777778</v>
      </c>
      <c r="N55" s="19">
        <v>0.46312500000000001</v>
      </c>
      <c r="O55" s="20">
        <f t="shared" si="9"/>
        <v>9.7222222222220767E-4</v>
      </c>
      <c r="P55" s="20"/>
      <c r="Q55" s="21">
        <v>0.50138888888888888</v>
      </c>
      <c r="R55" s="21">
        <v>0.50258101851851855</v>
      </c>
      <c r="S55" s="22">
        <f t="shared" si="10"/>
        <v>1.192129629629668E-3</v>
      </c>
      <c r="T55" s="22"/>
      <c r="U55" s="19">
        <v>0.50868055555555558</v>
      </c>
      <c r="V55" s="19">
        <v>0.50950231481481478</v>
      </c>
      <c r="W55" s="20">
        <f t="shared" si="11"/>
        <v>8.2175925925920268E-4</v>
      </c>
      <c r="X55" s="20"/>
      <c r="Y55" s="21">
        <v>0.57638888888888895</v>
      </c>
      <c r="Z55" s="21">
        <v>0.57739583333333333</v>
      </c>
      <c r="AA55" s="22">
        <f t="shared" si="12"/>
        <v>1.0069444444443798E-3</v>
      </c>
      <c r="AB55" s="22"/>
      <c r="AC55" s="19">
        <v>0.60520833333333335</v>
      </c>
      <c r="AD55" s="19">
        <v>0.60603009259259266</v>
      </c>
      <c r="AE55" s="20">
        <f t="shared" si="13"/>
        <v>8.217592592593137E-4</v>
      </c>
    </row>
    <row r="56" spans="1:31" ht="15.75" x14ac:dyDescent="0.25">
      <c r="A56" s="2">
        <v>58</v>
      </c>
      <c r="B56" s="10" t="str">
        <f>Lähtöluettelo!B50</f>
        <v>Osmo Laitila</v>
      </c>
      <c r="C56" s="10" t="str">
        <f>Lähtöluettelo!C50</f>
        <v>       Legendary Yosemite</v>
      </c>
      <c r="D56" s="16" t="str">
        <f>Lähtöluettelo!D50</f>
        <v>Historic</v>
      </c>
      <c r="E56" s="19">
        <v>0.41736111111111113</v>
      </c>
      <c r="F56" s="19">
        <v>0.41790509259259262</v>
      </c>
      <c r="G56" s="20">
        <f t="shared" si="7"/>
        <v>5.439814814814925E-4</v>
      </c>
      <c r="H56" s="20"/>
      <c r="I56" s="21">
        <v>0.421875</v>
      </c>
      <c r="J56" s="21">
        <v>0.42302083333333335</v>
      </c>
      <c r="K56" s="22">
        <f t="shared" si="8"/>
        <v>1.1458333333333459E-3</v>
      </c>
      <c r="L56" s="22"/>
      <c r="M56" s="19">
        <v>0.46249999999999997</v>
      </c>
      <c r="N56" s="19">
        <v>0.46336805555555555</v>
      </c>
      <c r="O56" s="20">
        <f t="shared" si="9"/>
        <v>8.6805555555558023E-4</v>
      </c>
      <c r="P56" s="20"/>
      <c r="Q56" s="21">
        <v>0.50173611111111105</v>
      </c>
      <c r="R56" s="21">
        <v>0.50298611111111113</v>
      </c>
      <c r="S56" s="22">
        <f t="shared" si="10"/>
        <v>1.2500000000000844E-3</v>
      </c>
      <c r="T56" s="22"/>
      <c r="U56" s="19">
        <v>0.50902777777777775</v>
      </c>
      <c r="V56" s="19">
        <v>0.50991898148148151</v>
      </c>
      <c r="W56" s="20">
        <f t="shared" si="11"/>
        <v>8.91203703703769E-4</v>
      </c>
      <c r="X56" s="20"/>
      <c r="Y56" s="21">
        <v>0.57673611111111112</v>
      </c>
      <c r="Z56" s="21">
        <v>0.57800925925925928</v>
      </c>
      <c r="AA56" s="22">
        <f t="shared" si="12"/>
        <v>1.2731481481481621E-3</v>
      </c>
      <c r="AB56" s="22"/>
      <c r="AC56" s="19">
        <v>0.60555555555555551</v>
      </c>
      <c r="AD56" s="19">
        <v>0.60652777777777778</v>
      </c>
      <c r="AE56" s="20">
        <f t="shared" si="13"/>
        <v>9.7222222222226318E-4</v>
      </c>
    </row>
    <row r="57" spans="1:31" ht="15.75" x14ac:dyDescent="0.25">
      <c r="A57" s="57">
        <v>59</v>
      </c>
      <c r="B57" s="58" t="str">
        <f>Lähtöluettelo!B51</f>
        <v>Janne Paananen</v>
      </c>
      <c r="C57" s="58" t="str">
        <f>Lähtöluettelo!C51</f>
        <v>       Trek Session 77</v>
      </c>
      <c r="D57" s="42" t="str">
        <f>Lähtöluettelo!D51</f>
        <v>WRC</v>
      </c>
      <c r="E57" s="23">
        <v>0.41770833333333335</v>
      </c>
      <c r="F57" s="19">
        <v>0.4181597222222222</v>
      </c>
      <c r="G57" s="20">
        <f t="shared" si="7"/>
        <v>4.5138888888884843E-4</v>
      </c>
      <c r="H57" s="20"/>
      <c r="I57" s="25">
        <v>0.42222222222222222</v>
      </c>
      <c r="J57" s="25">
        <v>0.42325231481481485</v>
      </c>
      <c r="K57" s="22">
        <f t="shared" si="8"/>
        <v>1.0300925925926241E-3</v>
      </c>
      <c r="L57" s="22"/>
      <c r="M57" s="19">
        <v>0.46284722222222219</v>
      </c>
      <c r="N57" s="19">
        <v>0.4636805555555556</v>
      </c>
      <c r="O57" s="20">
        <f t="shared" si="9"/>
        <v>8.3333333333340809E-4</v>
      </c>
      <c r="P57" s="20"/>
      <c r="Q57" s="21">
        <v>0.50208333333333333</v>
      </c>
      <c r="R57" s="21">
        <v>0.50313657407407408</v>
      </c>
      <c r="S57" s="22">
        <f t="shared" si="10"/>
        <v>1.0532407407407574E-3</v>
      </c>
      <c r="T57" s="22"/>
      <c r="U57" s="19">
        <v>0.50937500000000002</v>
      </c>
      <c r="V57" s="19">
        <v>0.51012731481481477</v>
      </c>
      <c r="W57" s="20">
        <f t="shared" si="11"/>
        <v>7.5231481481474738E-4</v>
      </c>
      <c r="X57" s="20"/>
      <c r="Y57" s="21">
        <v>0.57708333333333328</v>
      </c>
      <c r="Z57" s="21">
        <v>0.57785879629629633</v>
      </c>
      <c r="AA57" s="22">
        <f t="shared" si="12"/>
        <v>7.7546296296304718E-4</v>
      </c>
      <c r="AB57" s="22"/>
      <c r="AC57" s="19">
        <v>0.60590277777777779</v>
      </c>
      <c r="AD57" s="19">
        <v>0.60644675925925928</v>
      </c>
      <c r="AE57" s="20">
        <f t="shared" si="13"/>
        <v>5.439814814814925E-4</v>
      </c>
    </row>
    <row r="58" spans="1:31" ht="15.75" x14ac:dyDescent="0.25">
      <c r="A58" s="59">
        <v>60</v>
      </c>
      <c r="B58" s="60" t="str">
        <f>Lähtöluettelo!B52</f>
        <v>Lauri Järvelä</v>
      </c>
      <c r="C58" s="60" t="str">
        <f>Lähtöluettelo!C52</f>
        <v>       Joku rotisko</v>
      </c>
      <c r="D58" s="49" t="str">
        <f>Lähtöluettelo!D52</f>
        <v>S-WRC</v>
      </c>
      <c r="E58" s="19">
        <v>0.41805555555555557</v>
      </c>
      <c r="F58" s="19">
        <v>0.41854166666666665</v>
      </c>
      <c r="G58" s="20">
        <f t="shared" si="7"/>
        <v>4.8611111111107608E-4</v>
      </c>
      <c r="H58" s="20"/>
      <c r="I58" s="21">
        <v>0.4225694444444445</v>
      </c>
      <c r="J58" s="21">
        <v>0.42371527777777779</v>
      </c>
      <c r="K58" s="22">
        <f t="shared" si="8"/>
        <v>1.1458333333332904E-3</v>
      </c>
      <c r="L58" s="22"/>
      <c r="M58" s="19">
        <v>0.46319444444444446</v>
      </c>
      <c r="N58" s="19">
        <v>0.46410879629629626</v>
      </c>
      <c r="O58" s="20">
        <f t="shared" si="9"/>
        <v>9.1435185185179124E-4</v>
      </c>
      <c r="P58" s="20"/>
      <c r="Q58" s="21">
        <v>0.5024305555555556</v>
      </c>
      <c r="R58" s="21">
        <v>0.50358796296296293</v>
      </c>
      <c r="S58" s="22">
        <f t="shared" si="10"/>
        <v>1.1574074074073293E-3</v>
      </c>
      <c r="T58" s="22"/>
      <c r="U58" s="19">
        <v>0.50972222222222219</v>
      </c>
      <c r="V58" s="19">
        <v>0.51050925925925927</v>
      </c>
      <c r="W58" s="20">
        <f t="shared" si="11"/>
        <v>7.8703703703708605E-4</v>
      </c>
      <c r="X58" s="20"/>
      <c r="Y58" s="21">
        <v>0.55659722222222219</v>
      </c>
      <c r="Z58" s="21">
        <v>0.55763888888888891</v>
      </c>
      <c r="AA58" s="22">
        <f t="shared" si="12"/>
        <v>1.0416666666667185E-3</v>
      </c>
      <c r="AB58" s="22"/>
      <c r="AC58" s="19">
        <v>0.60625000000000007</v>
      </c>
      <c r="AD58" s="19">
        <v>0.6071064814814815</v>
      </c>
      <c r="AE58" s="20">
        <f t="shared" si="13"/>
        <v>8.5648148148143033E-4</v>
      </c>
    </row>
    <row r="59" spans="1:31" ht="15.75" x14ac:dyDescent="0.25">
      <c r="A59" s="2">
        <v>61</v>
      </c>
      <c r="B59" s="10" t="str">
        <f>Lähtöluettelo!B53</f>
        <v>Lauri lehto</v>
      </c>
      <c r="C59" s="10" t="str">
        <f>Lähtöluettelo!C53</f>
        <v>       Mummomalli</v>
      </c>
      <c r="D59" s="16" t="str">
        <f>Lähtöluettelo!D53</f>
        <v>Historic</v>
      </c>
      <c r="E59" s="23">
        <v>0.41840277777777773</v>
      </c>
      <c r="F59" s="19">
        <v>0.41892361111111115</v>
      </c>
      <c r="G59" s="20">
        <f t="shared" si="7"/>
        <v>5.2083333333341475E-4</v>
      </c>
      <c r="H59" s="20"/>
      <c r="I59" s="25">
        <v>0.42326388888888888</v>
      </c>
      <c r="J59" s="25">
        <v>0.42444444444444446</v>
      </c>
      <c r="K59" s="22">
        <f t="shared" si="8"/>
        <v>1.1805555555555736E-3</v>
      </c>
      <c r="L59" s="22"/>
      <c r="M59" s="19">
        <v>0.46354166666666669</v>
      </c>
      <c r="N59" s="19">
        <v>0.46453703703703703</v>
      </c>
      <c r="O59" s="20">
        <f t="shared" si="9"/>
        <v>9.9537037037034093E-4</v>
      </c>
      <c r="P59" s="20"/>
      <c r="Q59" s="21">
        <v>0.50277777777777777</v>
      </c>
      <c r="R59" s="21">
        <v>0.50402777777777774</v>
      </c>
      <c r="S59" s="22">
        <f t="shared" si="10"/>
        <v>1.2499999999999734E-3</v>
      </c>
      <c r="T59" s="22"/>
      <c r="U59" s="19">
        <v>0.51006944444444446</v>
      </c>
      <c r="V59" s="19">
        <v>0.51090277777777782</v>
      </c>
      <c r="W59" s="20">
        <f t="shared" si="11"/>
        <v>8.3333333333335258E-4</v>
      </c>
      <c r="X59" s="20"/>
      <c r="Y59" s="21">
        <v>0.55694444444444446</v>
      </c>
      <c r="Z59" s="21">
        <v>0.55803240740740734</v>
      </c>
      <c r="AA59" s="22">
        <f t="shared" si="12"/>
        <v>1.087962962962874E-3</v>
      </c>
      <c r="AB59" s="22"/>
      <c r="AC59" s="19">
        <v>0.60659722222222223</v>
      </c>
      <c r="AD59" s="19">
        <v>0.60750000000000004</v>
      </c>
      <c r="AE59" s="20">
        <f t="shared" si="13"/>
        <v>9.0277777777780788E-4</v>
      </c>
    </row>
    <row r="60" spans="1:31" ht="15.75" x14ac:dyDescent="0.25">
      <c r="A60" s="59">
        <v>62</v>
      </c>
      <c r="B60" s="60" t="str">
        <f>Lähtöluettelo!B54</f>
        <v>Jani Maukonen</v>
      </c>
      <c r="C60" s="60" t="str">
        <f>Lähtöluettelo!C54</f>
        <v>       BLTM 26 V7</v>
      </c>
      <c r="D60" s="49" t="str">
        <f>Lähtöluettelo!D54</f>
        <v>S-WRC</v>
      </c>
      <c r="E60" s="19">
        <v>0.41875000000000001</v>
      </c>
      <c r="F60" s="19">
        <v>0.41922453703703705</v>
      </c>
      <c r="G60" s="20">
        <f t="shared" si="7"/>
        <v>4.745370370370372E-4</v>
      </c>
      <c r="H60" s="20"/>
      <c r="I60" s="21">
        <v>0.4236111111111111</v>
      </c>
      <c r="J60" s="21">
        <v>0.42494212962962963</v>
      </c>
      <c r="K60" s="22">
        <f t="shared" si="8"/>
        <v>1.331018518518523E-3</v>
      </c>
      <c r="L60" s="22"/>
      <c r="M60" s="19">
        <v>0.46388888888888885</v>
      </c>
      <c r="N60" s="19">
        <v>0.46476851851851847</v>
      </c>
      <c r="O60" s="20">
        <f t="shared" si="9"/>
        <v>8.796296296296191E-4</v>
      </c>
      <c r="P60" s="20"/>
      <c r="Q60" s="21">
        <v>0.50312499999999993</v>
      </c>
      <c r="R60" s="21">
        <v>0.50428240740740737</v>
      </c>
      <c r="S60" s="22">
        <f t="shared" si="10"/>
        <v>1.1574074074074403E-3</v>
      </c>
      <c r="T60" s="22"/>
      <c r="U60" s="19">
        <v>0.51041666666666663</v>
      </c>
      <c r="V60" s="19">
        <v>0.51122685185185179</v>
      </c>
      <c r="W60" s="20">
        <f t="shared" si="11"/>
        <v>8.101851851851638E-4</v>
      </c>
      <c r="X60" s="20"/>
      <c r="Y60" s="21">
        <v>0.55729166666666663</v>
      </c>
      <c r="Z60" s="21">
        <v>0.55829861111111112</v>
      </c>
      <c r="AA60" s="22">
        <f t="shared" si="12"/>
        <v>1.0069444444444908E-3</v>
      </c>
      <c r="AB60" s="22"/>
      <c r="AC60" s="19">
        <v>0.6069444444444444</v>
      </c>
      <c r="AD60" s="19">
        <v>0.6077893518518519</v>
      </c>
      <c r="AE60" s="20">
        <f t="shared" si="13"/>
        <v>8.4490740740750248E-4</v>
      </c>
    </row>
    <row r="61" spans="1:31" ht="15.75" x14ac:dyDescent="0.25">
      <c r="A61" s="59">
        <v>63</v>
      </c>
      <c r="B61" s="60" t="str">
        <f>Lähtöluettelo!B55</f>
        <v>Henri Saarinen</v>
      </c>
      <c r="C61" s="60" t="str">
        <f>Lähtöluettelo!C55</f>
        <v>       Tunturi</v>
      </c>
      <c r="D61" s="49" t="str">
        <f>Lähtöluettelo!D55</f>
        <v>S-WRC</v>
      </c>
      <c r="E61" s="23">
        <v>0.41909722222222223</v>
      </c>
      <c r="F61" s="19">
        <v>0.41969907407407409</v>
      </c>
      <c r="G61" s="20">
        <f t="shared" si="7"/>
        <v>6.0185185185185341E-4</v>
      </c>
      <c r="H61" s="20"/>
      <c r="I61" s="25">
        <v>0.42395833333333338</v>
      </c>
      <c r="J61" s="25">
        <v>0.42521990740740739</v>
      </c>
      <c r="K61" s="22">
        <f t="shared" si="8"/>
        <v>1.2615740740740122E-3</v>
      </c>
      <c r="L61" s="22"/>
      <c r="M61" s="19">
        <v>0.46423611111111113</v>
      </c>
      <c r="N61" s="19">
        <v>0.46521990740740743</v>
      </c>
      <c r="O61" s="20">
        <f t="shared" si="9"/>
        <v>9.8379629629630205E-4</v>
      </c>
      <c r="P61" s="20"/>
      <c r="Q61" s="21">
        <v>0.50347222222222221</v>
      </c>
      <c r="R61" s="21">
        <v>0.50476851851851856</v>
      </c>
      <c r="S61" s="22">
        <f t="shared" si="10"/>
        <v>1.2962962962963509E-3</v>
      </c>
      <c r="T61" s="22"/>
      <c r="U61" s="19">
        <v>0.51076388888888891</v>
      </c>
      <c r="V61" s="19">
        <v>0.5116666666666666</v>
      </c>
      <c r="W61" s="20">
        <f t="shared" si="11"/>
        <v>9.0277777777769685E-4</v>
      </c>
      <c r="X61" s="20"/>
      <c r="Y61" s="21">
        <v>0.55763888888888891</v>
      </c>
      <c r="Z61" s="21">
        <v>0.55893518518518526</v>
      </c>
      <c r="AA61" s="22">
        <f t="shared" si="12"/>
        <v>1.2962962962963509E-3</v>
      </c>
      <c r="AB61" s="22"/>
      <c r="AC61" s="19">
        <v>0.60729166666666667</v>
      </c>
      <c r="AD61" s="19">
        <v>0.60837962962962966</v>
      </c>
      <c r="AE61" s="20">
        <f t="shared" si="13"/>
        <v>1.087962962962985E-3</v>
      </c>
    </row>
    <row r="62" spans="1:31" ht="15.75" x14ac:dyDescent="0.25">
      <c r="A62" s="2">
        <v>64</v>
      </c>
      <c r="B62" s="10" t="str">
        <f>Lähtöluettelo!B56</f>
        <v>Jussi Perälä </v>
      </c>
      <c r="C62" s="10" t="str">
        <f>Lähtöluettelo!C56</f>
        <v>       Tunturi Poni</v>
      </c>
      <c r="D62" s="16" t="str">
        <f>Lähtöluettelo!D56</f>
        <v>Historic</v>
      </c>
      <c r="E62" s="19">
        <v>0.41944444444444445</v>
      </c>
      <c r="F62" s="19">
        <v>0.42</v>
      </c>
      <c r="G62" s="20">
        <f t="shared" si="7"/>
        <v>5.5555555555553138E-4</v>
      </c>
      <c r="H62" s="20"/>
      <c r="I62" s="21">
        <v>0.42430555555555555</v>
      </c>
      <c r="J62" s="21">
        <v>0.42575231481481479</v>
      </c>
      <c r="K62" s="22">
        <f t="shared" si="8"/>
        <v>1.4467592592592449E-3</v>
      </c>
      <c r="L62" s="22"/>
      <c r="M62" s="19">
        <v>0.46458333333333335</v>
      </c>
      <c r="N62" s="19">
        <v>0.46557870370370374</v>
      </c>
      <c r="O62" s="20">
        <f t="shared" si="9"/>
        <v>9.9537037037039644E-4</v>
      </c>
      <c r="P62" s="20"/>
      <c r="Q62" s="21">
        <v>0.50381944444444449</v>
      </c>
      <c r="R62" s="21">
        <v>0.50555555555555554</v>
      </c>
      <c r="S62" s="22">
        <f t="shared" si="10"/>
        <v>1.7361111111110494E-3</v>
      </c>
      <c r="T62" s="22"/>
      <c r="U62" s="19">
        <v>0.51111111111111118</v>
      </c>
      <c r="V62" s="19">
        <v>0.5121296296296296</v>
      </c>
      <c r="W62" s="20">
        <f t="shared" si="11"/>
        <v>1.0185185185184187E-3</v>
      </c>
      <c r="X62" s="20"/>
      <c r="Y62" s="21">
        <v>0.55798611111111118</v>
      </c>
      <c r="Z62" s="21">
        <v>0.55935185185185188</v>
      </c>
      <c r="AA62" s="22">
        <f t="shared" si="12"/>
        <v>1.3657407407406952E-3</v>
      </c>
      <c r="AB62" s="22"/>
      <c r="AC62" s="19">
        <v>0.60763888888888895</v>
      </c>
      <c r="AD62" s="19">
        <v>0.60920138888888886</v>
      </c>
      <c r="AE62" s="20">
        <f t="shared" si="13"/>
        <v>1.5624999999999112E-3</v>
      </c>
    </row>
    <row r="63" spans="1:31" ht="15.75" x14ac:dyDescent="0.25">
      <c r="A63" s="57">
        <v>65</v>
      </c>
      <c r="B63" s="58" t="str">
        <f>Lähtöluettelo!B57</f>
        <v>Mikko Stranden</v>
      </c>
      <c r="C63" s="58" t="str">
        <f>Lähtöluettelo!C57</f>
        <v>       MB X-Trail black'n white</v>
      </c>
      <c r="D63" s="42" t="str">
        <f>Lähtöluettelo!D57</f>
        <v>WRC</v>
      </c>
      <c r="E63" s="23">
        <v>0.41979166666666662</v>
      </c>
      <c r="F63" s="19">
        <v>0.42024305555555558</v>
      </c>
      <c r="G63" s="20">
        <f t="shared" si="7"/>
        <v>4.5138888888895945E-4</v>
      </c>
      <c r="H63" s="20"/>
      <c r="I63" s="25">
        <v>0.42465277777777777</v>
      </c>
      <c r="J63" s="25">
        <v>0.42585648148148153</v>
      </c>
      <c r="K63" s="22">
        <f t="shared" si="8"/>
        <v>1.2037037037037623E-3</v>
      </c>
      <c r="L63" s="22"/>
      <c r="M63" s="19">
        <v>0.46493055555555557</v>
      </c>
      <c r="N63" s="19">
        <v>0.46581018518518519</v>
      </c>
      <c r="O63" s="20">
        <f t="shared" si="9"/>
        <v>8.796296296296191E-4</v>
      </c>
      <c r="P63" s="20"/>
      <c r="Q63" s="21">
        <v>0.50416666666666665</v>
      </c>
      <c r="R63" s="21">
        <v>0.50531249999999994</v>
      </c>
      <c r="S63" s="22">
        <f t="shared" si="10"/>
        <v>1.1458333333332904E-3</v>
      </c>
      <c r="T63" s="22"/>
      <c r="U63" s="19">
        <v>0.51145833333333335</v>
      </c>
      <c r="V63" s="19">
        <v>0.51221064814814821</v>
      </c>
      <c r="W63" s="20">
        <f t="shared" si="11"/>
        <v>7.523148148148584E-4</v>
      </c>
      <c r="X63" s="20"/>
      <c r="Y63" s="21">
        <v>0.55833333333333335</v>
      </c>
      <c r="Z63" s="21">
        <v>0.55921296296296297</v>
      </c>
      <c r="AA63" s="22">
        <f t="shared" si="12"/>
        <v>8.796296296296191E-4</v>
      </c>
      <c r="AB63" s="22"/>
      <c r="AC63" s="19">
        <v>0.60833333333333328</v>
      </c>
      <c r="AD63" s="19">
        <v>0.60902777777777783</v>
      </c>
      <c r="AE63" s="20">
        <f t="shared" si="13"/>
        <v>6.94444444444553E-4</v>
      </c>
    </row>
    <row r="64" spans="1:31" ht="15.75" x14ac:dyDescent="0.25">
      <c r="A64" s="59">
        <v>66</v>
      </c>
      <c r="B64" s="60" t="str">
        <f>Lähtöluettelo!B58</f>
        <v>Kalle Pehkonen</v>
      </c>
      <c r="C64" s="60" t="str">
        <f>Lähtöluettelo!C58</f>
        <v>       Neck Sweat Evo 5</v>
      </c>
      <c r="D64" s="49" t="str">
        <f>Lähtöluettelo!D58</f>
        <v>S-WRC</v>
      </c>
      <c r="E64" s="19">
        <v>0.4201388888888889</v>
      </c>
      <c r="F64" s="19">
        <v>0.42054398148148148</v>
      </c>
      <c r="G64" s="20">
        <f t="shared" si="7"/>
        <v>4.050925925925819E-4</v>
      </c>
      <c r="H64" s="20"/>
      <c r="I64" s="21">
        <v>0.42499999999999999</v>
      </c>
      <c r="J64" s="21">
        <v>0.42605324074074075</v>
      </c>
      <c r="K64" s="22">
        <f t="shared" si="8"/>
        <v>1.0532407407407574E-3</v>
      </c>
      <c r="L64" s="22"/>
      <c r="M64" s="19">
        <v>0.46527777777777773</v>
      </c>
      <c r="N64" s="19">
        <v>0.46607638888888886</v>
      </c>
      <c r="O64" s="20">
        <f t="shared" si="9"/>
        <v>7.9861111111112493E-4</v>
      </c>
      <c r="P64" s="20"/>
      <c r="Q64" s="21">
        <v>0.50451388888888882</v>
      </c>
      <c r="R64" s="21">
        <v>0.50559027777777776</v>
      </c>
      <c r="S64" s="22">
        <f t="shared" si="10"/>
        <v>1.0763888888889461E-3</v>
      </c>
      <c r="T64" s="22"/>
      <c r="U64" s="19">
        <v>0.51180555555555551</v>
      </c>
      <c r="V64" s="19">
        <v>0.51258101851851856</v>
      </c>
      <c r="W64" s="20">
        <f t="shared" si="11"/>
        <v>7.7546296296304718E-4</v>
      </c>
      <c r="X64" s="20"/>
      <c r="Y64" s="21">
        <v>0.55868055555555551</v>
      </c>
      <c r="Z64" s="21">
        <v>0.55956018518518513</v>
      </c>
      <c r="AA64" s="22">
        <f t="shared" si="12"/>
        <v>8.796296296296191E-4</v>
      </c>
      <c r="AB64" s="22"/>
      <c r="AC64" s="19">
        <v>0.60868055555555556</v>
      </c>
      <c r="AD64" s="19">
        <v>0.60935185185185181</v>
      </c>
      <c r="AE64" s="20">
        <f t="shared" si="13"/>
        <v>6.712962962962532E-4</v>
      </c>
    </row>
    <row r="65" spans="1:31" ht="15.75" x14ac:dyDescent="0.25">
      <c r="A65" s="2">
        <v>67</v>
      </c>
      <c r="B65" s="10" t="str">
        <f>Lähtöluettelo!B59</f>
        <v>Antti Kihlström </v>
      </c>
      <c r="C65" s="10" t="str">
        <f>Lähtöluettelo!C59</f>
        <v>       Hirmunen</v>
      </c>
      <c r="D65" s="16" t="str">
        <f>Lähtöluettelo!D59</f>
        <v>Historic</v>
      </c>
      <c r="E65" s="23">
        <v>0.42048611111111112</v>
      </c>
      <c r="F65" s="19">
        <v>0.42119212962962965</v>
      </c>
      <c r="G65" s="20">
        <f t="shared" si="7"/>
        <v>7.0601851851853636E-4</v>
      </c>
      <c r="H65" s="20"/>
      <c r="I65" s="25">
        <v>0.42534722222222227</v>
      </c>
      <c r="J65" s="25">
        <v>0.42657407407407405</v>
      </c>
      <c r="K65" s="22">
        <f t="shared" si="8"/>
        <v>1.2268518518517846E-3</v>
      </c>
      <c r="L65" s="22"/>
      <c r="M65" s="19">
        <v>0.46562500000000001</v>
      </c>
      <c r="N65" s="19">
        <v>0.46664351851851849</v>
      </c>
      <c r="O65" s="20">
        <f t="shared" si="9"/>
        <v>1.0185185185184742E-3</v>
      </c>
      <c r="P65" s="20"/>
      <c r="Q65" s="21">
        <v>0.50486111111111109</v>
      </c>
      <c r="R65" s="21">
        <v>0.50614583333333341</v>
      </c>
      <c r="S65" s="22">
        <f t="shared" si="10"/>
        <v>1.284722222222312E-3</v>
      </c>
      <c r="T65" s="22"/>
      <c r="U65" s="19">
        <v>0.51215277777777779</v>
      </c>
      <c r="V65" s="19">
        <v>0.51306712962962964</v>
      </c>
      <c r="W65" s="20">
        <f t="shared" si="11"/>
        <v>9.1435185185184675E-4</v>
      </c>
      <c r="X65" s="20"/>
      <c r="Y65" s="21">
        <v>0.55902777777777779</v>
      </c>
      <c r="Z65" s="21">
        <v>0.56013888888888885</v>
      </c>
      <c r="AA65" s="22">
        <f t="shared" si="12"/>
        <v>1.1111111111110628E-3</v>
      </c>
      <c r="AB65" s="22"/>
      <c r="AC65" s="19">
        <v>0.60902777777777783</v>
      </c>
      <c r="AD65" s="19">
        <v>0.61001157407407403</v>
      </c>
      <c r="AE65" s="20">
        <f t="shared" si="13"/>
        <v>9.8379629629619103E-4</v>
      </c>
    </row>
    <row r="66" spans="1:31" ht="15.75" x14ac:dyDescent="0.25">
      <c r="A66" s="57">
        <v>68</v>
      </c>
      <c r="B66" s="58" t="str">
        <f>Lähtöluettelo!B60</f>
        <v>Reino Koskinen</v>
      </c>
      <c r="C66" s="58" t="str">
        <f>Lähtöluettelo!C60</f>
        <v>       Musta Syöjätär</v>
      </c>
      <c r="D66" s="42" t="str">
        <f>Lähtöluettelo!D60</f>
        <v>WRC</v>
      </c>
      <c r="E66" s="19">
        <v>0.42083333333333334</v>
      </c>
      <c r="F66" s="19">
        <v>0.42156250000000001</v>
      </c>
      <c r="G66" s="20">
        <f t="shared" si="7"/>
        <v>7.2916666666666963E-4</v>
      </c>
      <c r="H66" s="20"/>
      <c r="I66" s="21">
        <v>0.42569444444444443</v>
      </c>
      <c r="J66" s="21">
        <v>0.42708333333333331</v>
      </c>
      <c r="K66" s="22">
        <f t="shared" si="8"/>
        <v>1.388888888888884E-3</v>
      </c>
      <c r="L66" s="22"/>
      <c r="M66" s="19">
        <v>0.46597222222222223</v>
      </c>
      <c r="N66" s="19">
        <v>0.46697916666666667</v>
      </c>
      <c r="O66" s="20">
        <f t="shared" si="9"/>
        <v>1.0069444444444353E-3</v>
      </c>
      <c r="P66" s="20"/>
      <c r="Q66" s="21">
        <v>0.50520833333333337</v>
      </c>
      <c r="R66" s="21">
        <v>0.50663194444444448</v>
      </c>
      <c r="S66" s="22">
        <f t="shared" si="10"/>
        <v>1.4236111111111116E-3</v>
      </c>
      <c r="T66" s="22"/>
      <c r="U66" s="19">
        <v>0.51250000000000007</v>
      </c>
      <c r="V66" s="19">
        <v>0.51342592592592595</v>
      </c>
      <c r="W66" s="20">
        <f t="shared" si="11"/>
        <v>9.2592592592588563E-4</v>
      </c>
      <c r="X66" s="20"/>
      <c r="Y66" s="21">
        <v>0.55937500000000007</v>
      </c>
      <c r="Z66" s="21">
        <v>0.56064814814814812</v>
      </c>
      <c r="AA66" s="22">
        <f t="shared" si="12"/>
        <v>1.2731481481480511E-3</v>
      </c>
      <c r="AB66" s="22"/>
      <c r="AC66" s="19">
        <v>0.609375</v>
      </c>
      <c r="AD66" s="19">
        <v>0.61083333333333334</v>
      </c>
      <c r="AE66" s="20">
        <f t="shared" si="13"/>
        <v>1.4583333333333393E-3</v>
      </c>
    </row>
    <row r="67" spans="1:31" ht="15.75" x14ac:dyDescent="0.25">
      <c r="A67" s="59">
        <v>69</v>
      </c>
      <c r="B67" s="60" t="str">
        <f>Lähtöluettelo!B61</f>
        <v>Sascha Koschmieder *</v>
      </c>
      <c r="C67" s="60" t="str">
        <f>Lähtöluettelo!C61</f>
        <v>       KossuIceOne</v>
      </c>
      <c r="D67" s="49" t="str">
        <f>Lähtöluettelo!D61</f>
        <v>S-WRC</v>
      </c>
      <c r="E67" s="23">
        <v>0.4211805555555555</v>
      </c>
      <c r="F67" s="19">
        <v>0.42199074074074078</v>
      </c>
      <c r="G67" s="20">
        <f t="shared" ref="G67:G85" si="14">SUM(F67-E67)</f>
        <v>8.1018518518527483E-4</v>
      </c>
      <c r="H67" s="20"/>
      <c r="I67" s="25">
        <v>0.42604166666666665</v>
      </c>
      <c r="J67" s="25">
        <v>0.42745370370370367</v>
      </c>
      <c r="K67" s="22">
        <f t="shared" ref="K67:K85" si="15">SUM(J67-I67)</f>
        <v>1.4120370370370172E-3</v>
      </c>
      <c r="L67" s="22"/>
      <c r="M67" s="19">
        <v>0.46631944444444445</v>
      </c>
      <c r="N67" s="19">
        <v>0.46732638888888883</v>
      </c>
      <c r="O67" s="20">
        <f t="shared" ref="O67:O85" si="16">SUM(N67-M67)</f>
        <v>1.0069444444443798E-3</v>
      </c>
      <c r="P67" s="20"/>
      <c r="Q67" s="21">
        <v>0.50555555555555554</v>
      </c>
      <c r="R67" s="21">
        <v>0.50706018518518514</v>
      </c>
      <c r="S67" s="22">
        <f t="shared" ref="S67:S85" si="17">SUM(R67-Q67)</f>
        <v>1.5046296296296058E-3</v>
      </c>
      <c r="T67" s="22"/>
      <c r="U67" s="19">
        <v>0.51284722222222223</v>
      </c>
      <c r="V67" s="19">
        <v>0.51380787037037035</v>
      </c>
      <c r="W67" s="20">
        <f t="shared" ref="W67:W85" si="18">SUM(V67-U67)</f>
        <v>9.6064814814811328E-4</v>
      </c>
      <c r="X67" s="20"/>
      <c r="Y67" s="21">
        <v>0.55972222222222223</v>
      </c>
      <c r="Z67" s="21">
        <v>0.56115740740740738</v>
      </c>
      <c r="AA67" s="22">
        <f t="shared" ref="AA67:AA85" si="19">SUM(Z67-Y67)</f>
        <v>1.4351851851851505E-3</v>
      </c>
      <c r="AB67" s="22"/>
      <c r="AC67" s="19">
        <v>0.61006944444444444</v>
      </c>
      <c r="AD67" s="19">
        <v>0.6113425925925926</v>
      </c>
      <c r="AE67" s="20">
        <f t="shared" ref="AE67:AE85" si="20">SUM(AD67-AC67)</f>
        <v>1.2731481481481621E-3</v>
      </c>
    </row>
    <row r="68" spans="1:31" ht="15.75" x14ac:dyDescent="0.25">
      <c r="A68" s="2">
        <v>70</v>
      </c>
      <c r="B68" s="10" t="str">
        <f>Lähtöluettelo!B62</f>
        <v>Mikko Lukka </v>
      </c>
      <c r="C68" s="10" t="str">
        <f>Lähtöluettelo!C62</f>
        <v>       Helkama Rallye</v>
      </c>
      <c r="D68" s="16" t="str">
        <f>Lähtöluettelo!D62</f>
        <v>Historic</v>
      </c>
      <c r="E68" s="19">
        <v>0.42152777777777778</v>
      </c>
      <c r="F68" s="19">
        <v>0.42202546296296295</v>
      </c>
      <c r="G68" s="20">
        <f t="shared" si="14"/>
        <v>4.9768518518517046E-4</v>
      </c>
      <c r="H68" s="20"/>
      <c r="I68" s="21">
        <v>0.42638888888888887</v>
      </c>
      <c r="J68" s="21">
        <v>0.42752314814814812</v>
      </c>
      <c r="K68" s="22">
        <f t="shared" si="15"/>
        <v>1.1342592592592515E-3</v>
      </c>
      <c r="L68" s="22"/>
      <c r="M68" s="19">
        <v>0.46666666666666662</v>
      </c>
      <c r="N68" s="19">
        <v>0.46766203703703701</v>
      </c>
      <c r="O68" s="20">
        <f t="shared" si="16"/>
        <v>9.9537037037039644E-4</v>
      </c>
      <c r="P68" s="20"/>
      <c r="Q68" s="21">
        <v>0.50590277777777781</v>
      </c>
      <c r="R68" s="21">
        <v>0.50709490740740748</v>
      </c>
      <c r="S68" s="22">
        <f t="shared" si="17"/>
        <v>1.192129629629668E-3</v>
      </c>
      <c r="T68" s="22"/>
      <c r="U68" s="19">
        <v>0.5131944444444444</v>
      </c>
      <c r="V68" s="19">
        <v>0.51401620370370371</v>
      </c>
      <c r="W68" s="20">
        <f t="shared" si="18"/>
        <v>8.217592592593137E-4</v>
      </c>
      <c r="X68" s="20"/>
      <c r="Y68" s="21">
        <v>0.5600694444444444</v>
      </c>
      <c r="Z68" s="21">
        <v>0.56116898148148142</v>
      </c>
      <c r="AA68" s="22">
        <f t="shared" si="19"/>
        <v>1.0995370370370239E-3</v>
      </c>
      <c r="AB68" s="22"/>
      <c r="AC68" s="19">
        <v>0.58819444444444446</v>
      </c>
      <c r="AD68" s="19">
        <v>0.58909722222222227</v>
      </c>
      <c r="AE68" s="20">
        <f t="shared" si="20"/>
        <v>9.0277777777780788E-4</v>
      </c>
    </row>
    <row r="69" spans="1:31" ht="15.75" x14ac:dyDescent="0.25">
      <c r="A69" s="57">
        <v>71</v>
      </c>
      <c r="B69" s="58" t="str">
        <f>Lähtöluettelo!B63</f>
        <v>Matti Peltola</v>
      </c>
      <c r="C69" s="58" t="str">
        <f>Lähtöluettelo!C63</f>
        <v>       Ex-Hannu Karpo</v>
      </c>
      <c r="D69" s="42" t="str">
        <f>Lähtöluettelo!D63</f>
        <v>WRC</v>
      </c>
      <c r="E69" s="23">
        <v>0.421875</v>
      </c>
      <c r="F69" s="19">
        <v>0.42223379629629632</v>
      </c>
      <c r="G69" s="20">
        <f t="shared" si="14"/>
        <v>3.5879629629631538E-4</v>
      </c>
      <c r="H69" s="20"/>
      <c r="I69" s="25">
        <v>0.42673611111111115</v>
      </c>
      <c r="J69" s="25">
        <v>0.42788194444444444</v>
      </c>
      <c r="K69" s="22">
        <f t="shared" si="15"/>
        <v>1.1458333333332904E-3</v>
      </c>
      <c r="L69" s="22"/>
      <c r="M69" s="19">
        <v>0.4670138888888889</v>
      </c>
      <c r="N69" s="19">
        <v>0.46782407407407406</v>
      </c>
      <c r="O69" s="20">
        <f t="shared" si="16"/>
        <v>8.101851851851638E-4</v>
      </c>
      <c r="P69" s="20"/>
      <c r="Q69" s="21">
        <v>0.50624999999999998</v>
      </c>
      <c r="R69" s="21">
        <v>0.50744212962962965</v>
      </c>
      <c r="S69" s="22">
        <f t="shared" si="17"/>
        <v>1.192129629629668E-3</v>
      </c>
      <c r="T69" s="22"/>
      <c r="U69" s="19">
        <v>0.51354166666666667</v>
      </c>
      <c r="V69" s="19">
        <v>0.51429398148148142</v>
      </c>
      <c r="W69" s="20">
        <f t="shared" si="18"/>
        <v>7.5231481481474738E-4</v>
      </c>
      <c r="X69" s="20"/>
      <c r="Y69" s="21">
        <v>0.56041666666666667</v>
      </c>
      <c r="Z69" s="21">
        <v>0.56127314814814822</v>
      </c>
      <c r="AA69" s="22">
        <f t="shared" si="19"/>
        <v>8.5648148148154135E-4</v>
      </c>
      <c r="AB69" s="22"/>
      <c r="AC69" s="19">
        <v>0.58854166666666663</v>
      </c>
      <c r="AD69" s="19">
        <v>0.58921296296296299</v>
      </c>
      <c r="AE69" s="20">
        <f t="shared" si="20"/>
        <v>6.7129629629636423E-4</v>
      </c>
    </row>
    <row r="70" spans="1:31" ht="15.75" x14ac:dyDescent="0.25">
      <c r="A70" s="2">
        <v>72</v>
      </c>
      <c r="B70" s="10" t="str">
        <f>Lähtöluettelo!B64</f>
        <v>Matti Nuora *</v>
      </c>
      <c r="C70" s="10" t="str">
        <f>Lähtöluettelo!C64</f>
        <v>       Polkupyörä :)</v>
      </c>
      <c r="D70" s="16" t="str">
        <f>Lähtöluettelo!D64</f>
        <v>Historic</v>
      </c>
      <c r="E70" s="19">
        <v>0.42222222222222222</v>
      </c>
      <c r="F70" s="19">
        <v>0.42280092592592594</v>
      </c>
      <c r="G70" s="20">
        <f t="shared" si="14"/>
        <v>5.7870370370372015E-4</v>
      </c>
      <c r="H70" s="20"/>
      <c r="I70" s="21">
        <v>0.42708333333333331</v>
      </c>
      <c r="J70" s="21">
        <v>0.42844907407407407</v>
      </c>
      <c r="K70" s="22">
        <f t="shared" si="15"/>
        <v>1.3657407407407507E-3</v>
      </c>
      <c r="L70" s="22"/>
      <c r="M70" s="19">
        <v>0.46736111111111112</v>
      </c>
      <c r="N70" s="19">
        <v>0.46842592592592597</v>
      </c>
      <c r="O70" s="20">
        <f t="shared" si="16"/>
        <v>1.0648148148148517E-3</v>
      </c>
      <c r="P70" s="20"/>
      <c r="Q70" s="21">
        <v>0.50659722222222225</v>
      </c>
      <c r="R70" s="21">
        <v>0.50805555555555559</v>
      </c>
      <c r="S70" s="22">
        <f t="shared" si="17"/>
        <v>1.4583333333333393E-3</v>
      </c>
      <c r="T70" s="22"/>
      <c r="U70" s="19">
        <v>0.51388888888888895</v>
      </c>
      <c r="V70" s="19">
        <v>0.5148611111111111</v>
      </c>
      <c r="W70" s="20">
        <f t="shared" si="18"/>
        <v>9.7222222222215215E-4</v>
      </c>
      <c r="X70" s="20"/>
      <c r="Y70" s="21">
        <v>0.56076388888888895</v>
      </c>
      <c r="Z70" s="21">
        <v>0.5621990740740741</v>
      </c>
      <c r="AA70" s="22">
        <f t="shared" si="19"/>
        <v>1.4351851851851505E-3</v>
      </c>
      <c r="AB70" s="22"/>
      <c r="AC70" s="19">
        <v>0.58888888888888891</v>
      </c>
      <c r="AD70" s="19">
        <v>0.59006944444444442</v>
      </c>
      <c r="AE70" s="20">
        <f t="shared" si="20"/>
        <v>1.1805555555555181E-3</v>
      </c>
    </row>
    <row r="71" spans="1:31" ht="15.75" x14ac:dyDescent="0.25">
      <c r="A71" s="57">
        <v>73</v>
      </c>
      <c r="B71" s="58" t="str">
        <f>Lähtöluettelo!B65</f>
        <v>Antti Nousiainen</v>
      </c>
      <c r="C71" s="58" t="str">
        <f>Lähtöluettelo!C65</f>
        <v>       CyclePro Retro WRC</v>
      </c>
      <c r="D71" s="42" t="str">
        <f>Lähtöluettelo!D65</f>
        <v>WRC</v>
      </c>
      <c r="E71" s="23">
        <v>0.4225694444444445</v>
      </c>
      <c r="F71" s="19">
        <v>0.42302083333333335</v>
      </c>
      <c r="G71" s="20">
        <f t="shared" si="14"/>
        <v>4.5138888888884843E-4</v>
      </c>
      <c r="H71" s="20"/>
      <c r="I71" s="25">
        <v>0.42743055555555554</v>
      </c>
      <c r="J71" s="25">
        <v>0.42836805555555557</v>
      </c>
      <c r="K71" s="22">
        <f t="shared" si="15"/>
        <v>9.3750000000003553E-4</v>
      </c>
      <c r="L71" s="22"/>
      <c r="M71" s="19">
        <v>0.46770833333333334</v>
      </c>
      <c r="N71" s="19">
        <v>0.46847222222222223</v>
      </c>
      <c r="O71" s="20">
        <f t="shared" si="16"/>
        <v>7.6388888888889728E-4</v>
      </c>
      <c r="P71" s="20"/>
      <c r="Q71" s="21">
        <v>0.50694444444444442</v>
      </c>
      <c r="R71" s="21">
        <v>0.50798611111111114</v>
      </c>
      <c r="S71" s="22">
        <f t="shared" si="17"/>
        <v>1.0416666666667185E-3</v>
      </c>
      <c r="T71" s="22"/>
      <c r="U71" s="19">
        <v>0.51423611111111112</v>
      </c>
      <c r="V71" s="19">
        <v>0.51504629629629628</v>
      </c>
      <c r="W71" s="20">
        <f t="shared" si="18"/>
        <v>8.101851851851638E-4</v>
      </c>
      <c r="X71" s="20"/>
      <c r="Y71" s="21">
        <v>0.56111111111111112</v>
      </c>
      <c r="Z71" s="21">
        <v>0.56185185185185182</v>
      </c>
      <c r="AA71" s="22">
        <f t="shared" si="19"/>
        <v>7.407407407407085E-4</v>
      </c>
      <c r="AB71" s="22"/>
      <c r="AC71" s="19">
        <v>0.58923611111111118</v>
      </c>
      <c r="AD71" s="19">
        <v>0.5897916666666666</v>
      </c>
      <c r="AE71" s="20">
        <f t="shared" si="20"/>
        <v>5.5555555555542036E-4</v>
      </c>
    </row>
    <row r="72" spans="1:31" ht="15.75" x14ac:dyDescent="0.25">
      <c r="A72" s="2">
        <v>74</v>
      </c>
      <c r="B72" s="10" t="str">
        <f>Lähtöluettelo!B66</f>
        <v>Aatu Tunturi </v>
      </c>
      <c r="C72" s="10" t="str">
        <f>Lähtöluettelo!C66</f>
        <v>       Polkupyörä</v>
      </c>
      <c r="D72" s="16" t="str">
        <f>Lähtöluettelo!D66</f>
        <v>Historic</v>
      </c>
      <c r="E72" s="19">
        <v>0.42291666666666666</v>
      </c>
      <c r="F72" s="19">
        <v>0.42373842592592598</v>
      </c>
      <c r="G72" s="20">
        <f t="shared" si="14"/>
        <v>8.217592592593137E-4</v>
      </c>
      <c r="H72" s="20"/>
      <c r="I72" s="21">
        <v>0.42777777777777781</v>
      </c>
      <c r="J72" s="21">
        <v>0.42917824074074074</v>
      </c>
      <c r="K72" s="22">
        <f t="shared" si="15"/>
        <v>1.4004629629629228E-3</v>
      </c>
      <c r="L72" s="22"/>
      <c r="M72" s="19">
        <v>0.4680555555555555</v>
      </c>
      <c r="N72" s="19">
        <v>0.46910879629629632</v>
      </c>
      <c r="O72" s="20">
        <f t="shared" si="16"/>
        <v>1.0532407407408129E-3</v>
      </c>
      <c r="P72" s="20"/>
      <c r="Q72" s="21">
        <v>0.5072916666666667</v>
      </c>
      <c r="R72" s="21">
        <v>0.5087962962962963</v>
      </c>
      <c r="S72" s="22">
        <f t="shared" si="17"/>
        <v>1.5046296296296058E-3</v>
      </c>
      <c r="T72" s="22"/>
      <c r="U72" s="19">
        <v>0.51458333333333328</v>
      </c>
      <c r="V72" s="19">
        <v>0.51560185185185181</v>
      </c>
      <c r="W72" s="20">
        <f t="shared" si="18"/>
        <v>1.0185185185185297E-3</v>
      </c>
      <c r="X72" s="20"/>
      <c r="Y72" s="21">
        <v>0.56145833333333328</v>
      </c>
      <c r="Z72" s="21">
        <v>0.56317129629629636</v>
      </c>
      <c r="AA72" s="22">
        <f t="shared" si="19"/>
        <v>1.7129629629630827E-3</v>
      </c>
      <c r="AB72" s="22"/>
      <c r="AC72" s="19">
        <v>0.58958333333333335</v>
      </c>
      <c r="AD72" s="19">
        <v>0.59083333333333332</v>
      </c>
      <c r="AE72" s="20">
        <f t="shared" si="20"/>
        <v>1.2499999999999734E-3</v>
      </c>
    </row>
    <row r="73" spans="1:31" ht="15.75" x14ac:dyDescent="0.25">
      <c r="A73" s="57">
        <v>75</v>
      </c>
      <c r="B73" s="58" t="str">
        <f>Lähtöluettelo!B67</f>
        <v>Antti Rikama</v>
      </c>
      <c r="C73" s="58" t="str">
        <f>Lähtöluettelo!C67</f>
        <v>       ?</v>
      </c>
      <c r="D73" s="42" t="str">
        <f>Lähtöluettelo!D67</f>
        <v>WRC</v>
      </c>
      <c r="E73" s="23">
        <v>0.42326388888888888</v>
      </c>
      <c r="F73" s="19">
        <v>0.42369212962962965</v>
      </c>
      <c r="G73" s="20">
        <f t="shared" si="14"/>
        <v>4.2824074074077068E-4</v>
      </c>
      <c r="H73" s="20"/>
      <c r="I73" s="25">
        <v>0.42812500000000003</v>
      </c>
      <c r="J73" s="25">
        <v>0.42918981481481483</v>
      </c>
      <c r="K73" s="22">
        <f t="shared" si="15"/>
        <v>1.0648148148147962E-3</v>
      </c>
      <c r="L73" s="22"/>
      <c r="M73" s="19">
        <v>0.46840277777777778</v>
      </c>
      <c r="N73" s="19">
        <v>0.46923611111111113</v>
      </c>
      <c r="O73" s="20">
        <f t="shared" si="16"/>
        <v>8.3333333333335258E-4</v>
      </c>
      <c r="P73" s="20"/>
      <c r="Q73" s="21">
        <v>0.50763888888888886</v>
      </c>
      <c r="R73" s="21">
        <v>0.50870370370370377</v>
      </c>
      <c r="S73" s="22">
        <f t="shared" si="17"/>
        <v>1.0648148148149073E-3</v>
      </c>
      <c r="T73" s="22"/>
      <c r="U73" s="19">
        <v>0.51493055555555556</v>
      </c>
      <c r="V73" s="19">
        <v>0.51568287037037031</v>
      </c>
      <c r="W73" s="20">
        <f t="shared" si="18"/>
        <v>7.5231481481474738E-4</v>
      </c>
      <c r="X73" s="20"/>
      <c r="Y73" s="21">
        <v>0.56180555555555556</v>
      </c>
      <c r="Z73" s="21">
        <v>0.56256944444444446</v>
      </c>
      <c r="AA73" s="22">
        <f t="shared" si="19"/>
        <v>7.6388888888889728E-4</v>
      </c>
      <c r="AB73" s="22"/>
      <c r="AC73" s="19">
        <v>0.58993055555555551</v>
      </c>
      <c r="AD73" s="19">
        <v>0.59049768518518519</v>
      </c>
      <c r="AE73" s="20">
        <f t="shared" si="20"/>
        <v>5.6712962962968128E-4</v>
      </c>
    </row>
    <row r="74" spans="1:31" ht="15.75" x14ac:dyDescent="0.25">
      <c r="A74" s="2">
        <v>76</v>
      </c>
      <c r="B74" s="10" t="str">
        <f>Lähtöluettelo!B68</f>
        <v>Aleksi Paakkarinen</v>
      </c>
      <c r="C74" s="10" t="str">
        <f>Lähtöluettelo!C68</f>
        <v>       Mummon vanha</v>
      </c>
      <c r="D74" s="16" t="str">
        <f>Lähtöluettelo!D68</f>
        <v>Historic</v>
      </c>
      <c r="E74" s="19">
        <v>0.4236111111111111</v>
      </c>
      <c r="F74" s="19">
        <v>0.42428240740740741</v>
      </c>
      <c r="G74" s="20">
        <f t="shared" si="14"/>
        <v>6.7129629629630871E-4</v>
      </c>
      <c r="H74" s="20"/>
      <c r="I74" s="21">
        <v>0.4284722222222222</v>
      </c>
      <c r="J74" s="21">
        <v>0.43</v>
      </c>
      <c r="K74" s="22">
        <f t="shared" si="15"/>
        <v>1.5277777777777946E-3</v>
      </c>
      <c r="L74" s="22"/>
      <c r="M74" s="19">
        <v>0.46875</v>
      </c>
      <c r="N74" s="19">
        <v>0.46981481481481485</v>
      </c>
      <c r="O74" s="20">
        <f t="shared" si="16"/>
        <v>1.0648148148148517E-3</v>
      </c>
      <c r="P74" s="20"/>
      <c r="Q74" s="21">
        <v>0.50798611111111114</v>
      </c>
      <c r="R74" s="21">
        <v>0.510625</v>
      </c>
      <c r="S74" s="22">
        <f t="shared" si="17"/>
        <v>2.6388888888888573E-3</v>
      </c>
      <c r="T74" s="22"/>
      <c r="U74" s="19">
        <v>0.51527777777777783</v>
      </c>
      <c r="V74" s="19">
        <v>0.51615740740740745</v>
      </c>
      <c r="W74" s="20">
        <f t="shared" si="18"/>
        <v>8.796296296296191E-4</v>
      </c>
      <c r="X74" s="20"/>
      <c r="Y74" s="21">
        <v>0.56215277777777783</v>
      </c>
      <c r="Z74" s="21">
        <v>0.5631828703703704</v>
      </c>
      <c r="AA74" s="22">
        <f t="shared" si="19"/>
        <v>1.0300925925925686E-3</v>
      </c>
      <c r="AB74" s="22"/>
      <c r="AC74" s="19">
        <v>0.59027777777777779</v>
      </c>
      <c r="AD74" s="19">
        <v>0.59113425925925933</v>
      </c>
      <c r="AE74" s="20">
        <f t="shared" si="20"/>
        <v>8.5648148148154135E-4</v>
      </c>
    </row>
    <row r="75" spans="1:31" ht="15.75" x14ac:dyDescent="0.25">
      <c r="A75" s="57">
        <v>77</v>
      </c>
      <c r="B75" s="58" t="str">
        <f>Lähtöluettelo!B69</f>
        <v>Arto Malinen</v>
      </c>
      <c r="C75" s="58" t="str">
        <f>Lähtöluettelo!C69</f>
        <v>       Pony Express Tunturi</v>
      </c>
      <c r="D75" s="42" t="str">
        <f>Lähtöluettelo!D69</f>
        <v>WRC</v>
      </c>
      <c r="E75" s="23">
        <v>0.42395833333333338</v>
      </c>
      <c r="F75" s="19">
        <v>0.424375</v>
      </c>
      <c r="G75" s="20">
        <f t="shared" si="14"/>
        <v>4.1666666666662078E-4</v>
      </c>
      <c r="H75" s="20"/>
      <c r="I75" s="25">
        <v>0.42881944444444442</v>
      </c>
      <c r="J75" s="25">
        <v>0.42996527777777777</v>
      </c>
      <c r="K75" s="22">
        <f t="shared" si="15"/>
        <v>1.1458333333333459E-3</v>
      </c>
      <c r="L75" s="22"/>
      <c r="M75" s="19">
        <v>0.46909722222222222</v>
      </c>
      <c r="N75" s="19">
        <v>0.47</v>
      </c>
      <c r="O75" s="20">
        <f t="shared" si="16"/>
        <v>9.0277777777775237E-4</v>
      </c>
      <c r="P75" s="20"/>
      <c r="Q75" s="21">
        <v>0.5083333333333333</v>
      </c>
      <c r="R75" s="21">
        <v>0.50950231481481478</v>
      </c>
      <c r="S75" s="22">
        <f t="shared" si="17"/>
        <v>1.1689814814814792E-3</v>
      </c>
      <c r="T75" s="22"/>
      <c r="U75" s="19">
        <v>0.515625</v>
      </c>
      <c r="V75" s="19">
        <v>0.51646990740740739</v>
      </c>
      <c r="W75" s="20">
        <f t="shared" si="18"/>
        <v>8.4490740740739145E-4</v>
      </c>
      <c r="X75" s="20"/>
      <c r="Y75" s="21">
        <v>0.5625</v>
      </c>
      <c r="Z75" s="21">
        <v>0.56342592592592589</v>
      </c>
      <c r="AA75" s="22">
        <f t="shared" si="19"/>
        <v>9.2592592592588563E-4</v>
      </c>
      <c r="AB75" s="22"/>
      <c r="AC75" s="19">
        <v>0.59062500000000007</v>
      </c>
      <c r="AD75" s="19">
        <v>0.59135416666666674</v>
      </c>
      <c r="AE75" s="20">
        <f t="shared" si="20"/>
        <v>7.2916666666666963E-4</v>
      </c>
    </row>
    <row r="76" spans="1:31" ht="15.75" x14ac:dyDescent="0.25">
      <c r="A76" s="2">
        <v>78</v>
      </c>
      <c r="B76" s="10" t="e">
        <f>Lähtöluettelo!#REF!</f>
        <v>#REF!</v>
      </c>
      <c r="C76" s="10" t="e">
        <f>Lähtöluettelo!#REF!</f>
        <v>#REF!</v>
      </c>
      <c r="D76" s="16" t="e">
        <f>Lähtöluettelo!#REF!</f>
        <v>#REF!</v>
      </c>
      <c r="E76" s="19">
        <v>0.42407407407407405</v>
      </c>
      <c r="F76" s="19">
        <v>0.42754629629629631</v>
      </c>
      <c r="G76" s="20">
        <f t="shared" si="14"/>
        <v>3.4722222222222654E-3</v>
      </c>
      <c r="H76" s="20"/>
      <c r="I76" s="21">
        <v>0.4289351851851852</v>
      </c>
      <c r="J76" s="21">
        <v>0.43240740740740741</v>
      </c>
      <c r="K76" s="22">
        <f t="shared" si="15"/>
        <v>3.4722222222222099E-3</v>
      </c>
      <c r="L76" s="22"/>
      <c r="M76" s="19">
        <v>0.46921296296296294</v>
      </c>
      <c r="N76" s="19">
        <v>0.47268518518518521</v>
      </c>
      <c r="O76" s="20">
        <f t="shared" si="16"/>
        <v>3.4722222222222654E-3</v>
      </c>
      <c r="P76" s="20"/>
      <c r="Q76" s="21">
        <v>0.50844907407407403</v>
      </c>
      <c r="R76" s="21">
        <v>0.51192129629629635</v>
      </c>
      <c r="S76" s="22">
        <f t="shared" si="17"/>
        <v>3.4722222222223209E-3</v>
      </c>
      <c r="T76" s="22"/>
      <c r="U76" s="19">
        <v>0.51574074074074072</v>
      </c>
      <c r="V76" s="19">
        <v>0.51921296296296293</v>
      </c>
      <c r="W76" s="20">
        <f t="shared" si="18"/>
        <v>3.4722222222222099E-3</v>
      </c>
      <c r="X76" s="20"/>
      <c r="Y76" s="21">
        <v>0.56261574074074072</v>
      </c>
      <c r="Z76" s="21">
        <v>0.56608796296296293</v>
      </c>
      <c r="AA76" s="22">
        <f t="shared" si="19"/>
        <v>3.4722222222222099E-3</v>
      </c>
      <c r="AB76" s="22"/>
      <c r="AC76" s="19">
        <v>0.59074074074074068</v>
      </c>
      <c r="AD76" s="19">
        <v>0.594212962962963</v>
      </c>
      <c r="AE76" s="20">
        <f t="shared" si="20"/>
        <v>3.4722222222223209E-3</v>
      </c>
    </row>
    <row r="77" spans="1:31" ht="15.75" x14ac:dyDescent="0.25">
      <c r="A77" s="57">
        <v>79</v>
      </c>
      <c r="B77" s="58" t="str">
        <f>Lähtöluettelo!B70</f>
        <v>Pekka Wartiainen</v>
      </c>
      <c r="C77" s="58" t="str">
        <f>Lähtöluettelo!C70</f>
        <v>       Prototype Unit Racing</v>
      </c>
      <c r="D77" s="42" t="str">
        <f>Lähtöluettelo!D70</f>
        <v>WRC</v>
      </c>
      <c r="E77" s="23">
        <v>0.42430555555555555</v>
      </c>
      <c r="F77" s="19">
        <v>0.42473379629629626</v>
      </c>
      <c r="G77" s="20">
        <f t="shared" si="14"/>
        <v>4.2824074074071516E-4</v>
      </c>
      <c r="H77" s="20"/>
      <c r="I77" s="25">
        <v>0.4291666666666667</v>
      </c>
      <c r="J77" s="25">
        <v>0.43031250000000004</v>
      </c>
      <c r="K77" s="22">
        <f t="shared" si="15"/>
        <v>1.1458333333333459E-3</v>
      </c>
      <c r="L77" s="22"/>
      <c r="M77" s="19">
        <v>0.4694444444444445</v>
      </c>
      <c r="N77" s="19">
        <v>0.47025462962962966</v>
      </c>
      <c r="O77" s="20">
        <f t="shared" si="16"/>
        <v>8.101851851851638E-4</v>
      </c>
      <c r="P77" s="20"/>
      <c r="Q77" s="21">
        <v>0.50868055555555558</v>
      </c>
      <c r="R77" s="21">
        <v>0.50974537037037038</v>
      </c>
      <c r="S77" s="22">
        <f t="shared" si="17"/>
        <v>1.0648148148147962E-3</v>
      </c>
      <c r="T77" s="22"/>
      <c r="U77" s="19">
        <v>0.51597222222222217</v>
      </c>
      <c r="V77" s="19">
        <v>0.51671296296296299</v>
      </c>
      <c r="W77" s="20">
        <f t="shared" si="18"/>
        <v>7.4074074074081953E-4</v>
      </c>
      <c r="X77" s="20"/>
      <c r="Y77" s="21">
        <v>0.56284722222222217</v>
      </c>
      <c r="Z77" s="21">
        <v>0.56366898148148148</v>
      </c>
      <c r="AA77" s="22">
        <f t="shared" si="19"/>
        <v>8.217592592593137E-4</v>
      </c>
      <c r="AB77" s="22"/>
      <c r="AC77" s="19">
        <v>0.59097222222222223</v>
      </c>
      <c r="AD77" s="19">
        <v>0.59164351851851849</v>
      </c>
      <c r="AE77" s="20">
        <f t="shared" si="20"/>
        <v>6.712962962962532E-4</v>
      </c>
    </row>
    <row r="78" spans="1:31" ht="15.75" x14ac:dyDescent="0.25">
      <c r="A78" s="2">
        <v>80</v>
      </c>
      <c r="B78" s="10" t="str">
        <f>Lähtöluettelo!B71</f>
        <v>Mika Lindeqvist *</v>
      </c>
      <c r="C78" s="10" t="str">
        <f>Lähtöluettelo!C71</f>
        <v>       Kronan Swedish Army Limited Edition</v>
      </c>
      <c r="D78" s="16" t="str">
        <f>Lähtöluettelo!D71</f>
        <v>Historic</v>
      </c>
      <c r="E78" s="19">
        <v>0.42442129629629632</v>
      </c>
      <c r="F78" s="19">
        <v>0.42789351851851848</v>
      </c>
      <c r="G78" s="20">
        <f t="shared" si="14"/>
        <v>3.4722222222221544E-3</v>
      </c>
      <c r="H78" s="20"/>
      <c r="I78" s="21">
        <v>0.42928240740740736</v>
      </c>
      <c r="J78" s="21">
        <v>0.43275462962962963</v>
      </c>
      <c r="K78" s="22">
        <f t="shared" si="15"/>
        <v>3.4722222222222654E-3</v>
      </c>
      <c r="L78" s="22"/>
      <c r="M78" s="19">
        <v>0.46956018518518516</v>
      </c>
      <c r="N78" s="19">
        <v>0.47303240740740743</v>
      </c>
      <c r="O78" s="20">
        <f t="shared" si="16"/>
        <v>3.4722222222222654E-3</v>
      </c>
      <c r="P78" s="20"/>
      <c r="Q78" s="21">
        <v>0.5087962962962963</v>
      </c>
      <c r="R78" s="21">
        <v>0.51226851851851851</v>
      </c>
      <c r="S78" s="22">
        <f t="shared" si="17"/>
        <v>3.4722222222222099E-3</v>
      </c>
      <c r="T78" s="22"/>
      <c r="U78" s="19">
        <v>0.516087962962963</v>
      </c>
      <c r="V78" s="19">
        <v>0.51956018518518521</v>
      </c>
      <c r="W78" s="20">
        <f t="shared" si="18"/>
        <v>3.4722222222222099E-3</v>
      </c>
      <c r="X78" s="20"/>
      <c r="Y78" s="21">
        <v>0.562962962962963</v>
      </c>
      <c r="Z78" s="21">
        <v>0.56643518518518521</v>
      </c>
      <c r="AA78" s="22">
        <f t="shared" si="19"/>
        <v>3.4722222222222099E-3</v>
      </c>
      <c r="AB78" s="22"/>
      <c r="AC78" s="19">
        <v>0.59108796296296295</v>
      </c>
      <c r="AD78" s="19">
        <v>0.59456018518518516</v>
      </c>
      <c r="AE78" s="20">
        <f t="shared" si="20"/>
        <v>3.4722222222222099E-3</v>
      </c>
    </row>
    <row r="79" spans="1:31" ht="15.75" x14ac:dyDescent="0.25">
      <c r="A79" s="57">
        <v>81</v>
      </c>
      <c r="B79" s="58" t="str">
        <f>Lähtöluettelo!B72</f>
        <v>Jari "mini" Valkonen *</v>
      </c>
      <c r="C79" s="58" t="str">
        <f>Lähtöluettelo!C72</f>
        <v>       Mini White Maxxin Bike</v>
      </c>
      <c r="D79" s="42" t="str">
        <f>Lähtöluettelo!D72</f>
        <v>WRC</v>
      </c>
      <c r="E79" s="23">
        <v>0.42465277777777777</v>
      </c>
      <c r="F79" s="19">
        <v>0.42509259259259258</v>
      </c>
      <c r="G79" s="20">
        <f t="shared" si="14"/>
        <v>4.3981481481480955E-4</v>
      </c>
      <c r="H79" s="20"/>
      <c r="I79" s="25">
        <v>0.42951388888888892</v>
      </c>
      <c r="J79" s="25">
        <v>0.43055555555555558</v>
      </c>
      <c r="K79" s="22">
        <f t="shared" si="15"/>
        <v>1.041666666666663E-3</v>
      </c>
      <c r="L79" s="22"/>
      <c r="M79" s="19">
        <v>0.46979166666666666</v>
      </c>
      <c r="N79" s="19">
        <v>0.47061342592592598</v>
      </c>
      <c r="O79" s="20">
        <f t="shared" si="16"/>
        <v>8.217592592593137E-4</v>
      </c>
      <c r="P79" s="20"/>
      <c r="Q79" s="21">
        <v>0.50902777777777775</v>
      </c>
      <c r="R79" s="21">
        <v>0.51012731481481477</v>
      </c>
      <c r="S79" s="22">
        <f t="shared" si="17"/>
        <v>1.0995370370370239E-3</v>
      </c>
      <c r="T79" s="22"/>
      <c r="U79" s="19">
        <v>0.51631944444444444</v>
      </c>
      <c r="V79" s="19">
        <v>0.51706018518518515</v>
      </c>
      <c r="W79" s="20">
        <f t="shared" si="18"/>
        <v>7.407407407407085E-4</v>
      </c>
      <c r="X79" s="20"/>
      <c r="Y79" s="21">
        <v>0.56319444444444444</v>
      </c>
      <c r="Z79" s="21">
        <v>0.56409722222222225</v>
      </c>
      <c r="AA79" s="22">
        <f t="shared" si="19"/>
        <v>9.0277777777780788E-4</v>
      </c>
      <c r="AB79" s="22"/>
      <c r="AC79" s="19">
        <v>0.5913194444444444</v>
      </c>
      <c r="AD79" s="19">
        <v>0.59201388888888895</v>
      </c>
      <c r="AE79" s="20">
        <f t="shared" si="20"/>
        <v>6.94444444444553E-4</v>
      </c>
    </row>
    <row r="80" spans="1:31" ht="15.75" x14ac:dyDescent="0.25">
      <c r="A80" s="57">
        <v>82</v>
      </c>
      <c r="B80" s="58" t="str">
        <f>Lähtöluettelo!B73</f>
        <v>Pasi Rutanen </v>
      </c>
      <c r="C80" s="58" t="str">
        <f>Lähtöluettelo!C73</f>
        <v>       Norola racing team Opel Adam 2000i</v>
      </c>
      <c r="D80" s="42" t="str">
        <f>Lähtöluettelo!D73</f>
        <v>WRC</v>
      </c>
      <c r="E80" s="19">
        <v>0.42499999999999999</v>
      </c>
      <c r="F80" s="19">
        <v>0.42557870370370371</v>
      </c>
      <c r="G80" s="20">
        <f t="shared" si="14"/>
        <v>5.7870370370372015E-4</v>
      </c>
      <c r="H80" s="20"/>
      <c r="I80" s="21">
        <v>0.42986111111111108</v>
      </c>
      <c r="J80" s="21">
        <v>0.43093749999999997</v>
      </c>
      <c r="K80" s="22">
        <f t="shared" si="15"/>
        <v>1.0763888888888906E-3</v>
      </c>
      <c r="L80" s="22"/>
      <c r="M80" s="19">
        <v>0.47013888888888888</v>
      </c>
      <c r="N80" s="19">
        <v>0.47109953703703705</v>
      </c>
      <c r="O80" s="20">
        <f t="shared" si="16"/>
        <v>9.6064814814816879E-4</v>
      </c>
      <c r="P80" s="20"/>
      <c r="Q80" s="21">
        <v>0.50937500000000002</v>
      </c>
      <c r="R80" s="21">
        <v>0.51049768518518512</v>
      </c>
      <c r="S80" s="22">
        <f t="shared" si="17"/>
        <v>1.1226851851851016E-3</v>
      </c>
      <c r="T80" s="22"/>
      <c r="U80" s="19">
        <v>0.51666666666666672</v>
      </c>
      <c r="V80" s="19">
        <v>0.51745370370370369</v>
      </c>
      <c r="W80" s="20">
        <f t="shared" si="18"/>
        <v>7.8703703703697503E-4</v>
      </c>
      <c r="X80" s="20"/>
      <c r="Y80" s="21">
        <v>0.56354166666666672</v>
      </c>
      <c r="Z80" s="21">
        <v>0.56439814814814815</v>
      </c>
      <c r="AA80" s="22">
        <f t="shared" si="19"/>
        <v>8.5648148148143033E-4</v>
      </c>
      <c r="AB80" s="22"/>
      <c r="AC80" s="19">
        <v>0.59166666666666667</v>
      </c>
      <c r="AD80" s="19">
        <v>0.59236111111111112</v>
      </c>
      <c r="AE80" s="20">
        <f t="shared" si="20"/>
        <v>6.9444444444444198E-4</v>
      </c>
    </row>
    <row r="81" spans="1:31" ht="15.75" x14ac:dyDescent="0.25">
      <c r="A81" s="57">
        <v>83</v>
      </c>
      <c r="B81" s="58" t="e">
        <f>Lähtöluettelo!#REF!</f>
        <v>#REF!</v>
      </c>
      <c r="C81" s="58" t="e">
        <f>Lähtöluettelo!#REF!</f>
        <v>#REF!</v>
      </c>
      <c r="D81" s="42" t="e">
        <f>Lähtöluettelo!#REF!</f>
        <v>#REF!</v>
      </c>
      <c r="E81" s="23">
        <v>0.42511574074074071</v>
      </c>
      <c r="F81" s="19">
        <v>0.42858796296296298</v>
      </c>
      <c r="G81" s="20">
        <f t="shared" si="14"/>
        <v>3.4722222222222654E-3</v>
      </c>
      <c r="H81" s="20"/>
      <c r="I81" s="25">
        <v>0.42997685185185186</v>
      </c>
      <c r="J81" s="25">
        <v>0.43344907407407413</v>
      </c>
      <c r="K81" s="22">
        <f t="shared" si="15"/>
        <v>3.4722222222222654E-3</v>
      </c>
      <c r="L81" s="22"/>
      <c r="M81" s="19">
        <v>0.47025462962962966</v>
      </c>
      <c r="N81" s="19">
        <v>0.47372685185185182</v>
      </c>
      <c r="O81" s="20">
        <f t="shared" si="16"/>
        <v>3.4722222222221544E-3</v>
      </c>
      <c r="P81" s="20"/>
      <c r="Q81" s="21">
        <v>0.50949074074074074</v>
      </c>
      <c r="R81" s="21">
        <v>0.51296296296296295</v>
      </c>
      <c r="S81" s="22">
        <f t="shared" si="17"/>
        <v>3.4722222222222099E-3</v>
      </c>
      <c r="T81" s="22"/>
      <c r="U81" s="19">
        <v>0.51678240740740744</v>
      </c>
      <c r="V81" s="19">
        <v>0.52025462962962965</v>
      </c>
      <c r="W81" s="20">
        <f t="shared" si="18"/>
        <v>3.4722222222222099E-3</v>
      </c>
      <c r="X81" s="20"/>
      <c r="Y81" s="21">
        <v>0.56365740740740744</v>
      </c>
      <c r="Z81" s="21">
        <v>0.56712962962962965</v>
      </c>
      <c r="AA81" s="22">
        <f t="shared" si="19"/>
        <v>3.4722222222222099E-3</v>
      </c>
      <c r="AB81" s="22"/>
      <c r="AC81" s="19">
        <v>0.5917824074074074</v>
      </c>
      <c r="AD81" s="19">
        <v>0.59525462962962961</v>
      </c>
      <c r="AE81" s="20">
        <f t="shared" si="20"/>
        <v>3.4722222222222099E-3</v>
      </c>
    </row>
    <row r="82" spans="1:31" ht="15.75" x14ac:dyDescent="0.25">
      <c r="A82" s="57">
        <v>84</v>
      </c>
      <c r="B82" s="58" t="e">
        <f>Lähtöluettelo!#REF!</f>
        <v>#REF!</v>
      </c>
      <c r="C82" s="58" t="e">
        <f>Lähtöluettelo!#REF!</f>
        <v>#REF!</v>
      </c>
      <c r="D82" s="42" t="e">
        <f>Lähtöluettelo!#REF!</f>
        <v>#REF!</v>
      </c>
      <c r="E82" s="19">
        <v>0.42523148148148149</v>
      </c>
      <c r="F82" s="19">
        <v>0.42870370370370375</v>
      </c>
      <c r="G82" s="20">
        <f t="shared" si="14"/>
        <v>3.4722222222222654E-3</v>
      </c>
      <c r="H82" s="20"/>
      <c r="I82" s="21">
        <v>0.43009259259259264</v>
      </c>
      <c r="J82" s="21">
        <v>0.43356481481481479</v>
      </c>
      <c r="K82" s="22">
        <f t="shared" si="15"/>
        <v>3.4722222222221544E-3</v>
      </c>
      <c r="L82" s="22"/>
      <c r="M82" s="19">
        <v>0.47037037037037038</v>
      </c>
      <c r="N82" s="19">
        <v>0.47384259259259259</v>
      </c>
      <c r="O82" s="20">
        <f t="shared" si="16"/>
        <v>3.4722222222222099E-3</v>
      </c>
      <c r="P82" s="20"/>
      <c r="Q82" s="21">
        <v>0.50960648148148147</v>
      </c>
      <c r="R82" s="21">
        <v>0.51307870370370368</v>
      </c>
      <c r="S82" s="22">
        <f t="shared" si="17"/>
        <v>3.4722222222222099E-3</v>
      </c>
      <c r="T82" s="22"/>
      <c r="U82" s="19">
        <v>0.51689814814814816</v>
      </c>
      <c r="V82" s="19">
        <v>0.52037037037037037</v>
      </c>
      <c r="W82" s="20">
        <f t="shared" si="18"/>
        <v>3.4722222222222099E-3</v>
      </c>
      <c r="X82" s="20"/>
      <c r="Y82" s="21">
        <v>0.56377314814814816</v>
      </c>
      <c r="Z82" s="21">
        <v>0.56724537037037037</v>
      </c>
      <c r="AA82" s="22">
        <f t="shared" si="19"/>
        <v>3.4722222222222099E-3</v>
      </c>
      <c r="AB82" s="22"/>
      <c r="AC82" s="19">
        <v>0.59189814814814812</v>
      </c>
      <c r="AD82" s="19">
        <v>0.59537037037037044</v>
      </c>
      <c r="AE82" s="20">
        <f t="shared" si="20"/>
        <v>3.4722222222223209E-3</v>
      </c>
    </row>
    <row r="83" spans="1:31" ht="15.75" x14ac:dyDescent="0.25">
      <c r="A83" s="57">
        <v>85</v>
      </c>
      <c r="B83" s="58" t="str">
        <f>Lähtöluettelo!B74</f>
        <v>Jussi Liimatainen</v>
      </c>
      <c r="C83" s="58" t="str">
        <f>Lähtöluettelo!C74</f>
        <v>       Tsaijant</v>
      </c>
      <c r="D83" s="42" t="str">
        <f>Lähtöluettelo!D74</f>
        <v>WRC</v>
      </c>
      <c r="E83" s="23">
        <v>0.42534722222222227</v>
      </c>
      <c r="F83" s="19">
        <v>0.42577546296296293</v>
      </c>
      <c r="G83" s="20">
        <f t="shared" si="14"/>
        <v>4.2824074074065965E-4</v>
      </c>
      <c r="H83" s="20"/>
      <c r="I83" s="25">
        <v>0.4302083333333333</v>
      </c>
      <c r="J83" s="25">
        <v>0.43128472222222225</v>
      </c>
      <c r="K83" s="22">
        <f t="shared" si="15"/>
        <v>1.0763888888889461E-3</v>
      </c>
      <c r="L83" s="22"/>
      <c r="M83" s="19">
        <v>0.4704861111111111</v>
      </c>
      <c r="N83" s="19">
        <v>0.47134259259259265</v>
      </c>
      <c r="O83" s="20">
        <f t="shared" si="16"/>
        <v>8.5648148148154135E-4</v>
      </c>
      <c r="P83" s="20"/>
      <c r="Q83" s="21">
        <v>0.50972222222222219</v>
      </c>
      <c r="R83" s="21">
        <v>0.51082175925925932</v>
      </c>
      <c r="S83" s="22">
        <f t="shared" si="17"/>
        <v>1.0995370370371349E-3</v>
      </c>
      <c r="T83" s="22"/>
      <c r="U83" s="19">
        <v>0.51701388888888888</v>
      </c>
      <c r="V83" s="19">
        <v>0.51780092592592586</v>
      </c>
      <c r="W83" s="20">
        <f t="shared" si="18"/>
        <v>7.8703703703697503E-4</v>
      </c>
      <c r="X83" s="20"/>
      <c r="Y83" s="21">
        <v>0.56388888888888888</v>
      </c>
      <c r="Z83" s="21">
        <v>0.56497685185185187</v>
      </c>
      <c r="AA83" s="22">
        <f t="shared" si="19"/>
        <v>1.087962962962985E-3</v>
      </c>
      <c r="AB83" s="22"/>
      <c r="AC83" s="19">
        <v>0.59201388888888895</v>
      </c>
      <c r="AD83" s="19">
        <v>0.59278935185185189</v>
      </c>
      <c r="AE83" s="20">
        <f t="shared" si="20"/>
        <v>7.7546296296293615E-4</v>
      </c>
    </row>
    <row r="84" spans="1:31" ht="15.75" x14ac:dyDescent="0.25">
      <c r="A84" s="57">
        <v>86</v>
      </c>
      <c r="B84" s="58" t="str">
        <f>Lähtöluettelo!B75</f>
        <v>Gharib Ikni </v>
      </c>
      <c r="C84" s="58" t="str">
        <f>Lähtöluettelo!C75</f>
        <v>       Polkupyörä</v>
      </c>
      <c r="D84" s="42" t="str">
        <f>Lähtöluettelo!D75</f>
        <v>WRC</v>
      </c>
      <c r="E84" s="19">
        <v>0.42569444444444443</v>
      </c>
      <c r="F84" s="19">
        <v>0.42621527777777773</v>
      </c>
      <c r="G84" s="20">
        <f t="shared" si="14"/>
        <v>5.2083333333330373E-4</v>
      </c>
      <c r="H84" s="20"/>
      <c r="I84" s="21">
        <v>0.43055555555555558</v>
      </c>
      <c r="J84" s="21">
        <v>0.43182870370370369</v>
      </c>
      <c r="K84" s="22">
        <f t="shared" si="15"/>
        <v>1.2731481481481066E-3</v>
      </c>
      <c r="L84" s="22"/>
      <c r="M84" s="19">
        <v>0.47083333333333338</v>
      </c>
      <c r="N84" s="19">
        <v>0.47181712962962963</v>
      </c>
      <c r="O84" s="20">
        <f t="shared" si="16"/>
        <v>9.8379629629624654E-4</v>
      </c>
      <c r="P84" s="20"/>
      <c r="Q84" s="21">
        <v>0.51006944444444446</v>
      </c>
      <c r="R84" s="21">
        <v>0.51135416666666667</v>
      </c>
      <c r="S84" s="22">
        <f t="shared" si="17"/>
        <v>1.284722222222201E-3</v>
      </c>
      <c r="T84" s="22"/>
      <c r="U84" s="19">
        <v>0.51736111111111105</v>
      </c>
      <c r="V84" s="19">
        <v>0.51825231481481482</v>
      </c>
      <c r="W84" s="20">
        <f t="shared" si="18"/>
        <v>8.91203703703769E-4</v>
      </c>
      <c r="X84" s="20"/>
      <c r="Y84" s="21">
        <v>0.56423611111111105</v>
      </c>
      <c r="Z84" s="21">
        <v>0.56525462962962958</v>
      </c>
      <c r="AA84" s="22">
        <f t="shared" si="19"/>
        <v>1.0185185185185297E-3</v>
      </c>
      <c r="AB84" s="22"/>
      <c r="AC84" s="19">
        <v>0.59236111111111112</v>
      </c>
      <c r="AD84" s="19">
        <v>0.59314814814814809</v>
      </c>
      <c r="AE84" s="20">
        <f t="shared" si="20"/>
        <v>7.8703703703697503E-4</v>
      </c>
    </row>
    <row r="85" spans="1:31" ht="15.75" x14ac:dyDescent="0.25">
      <c r="A85" s="57">
        <v>87</v>
      </c>
      <c r="B85" s="58" t="str">
        <f>Lähtöluettelo!B76</f>
        <v>Leevi Kastikainen *</v>
      </c>
      <c r="C85" s="58" t="str">
        <f>Lähtöluettelo!C76</f>
        <v>       Leevi's Kebab</v>
      </c>
      <c r="D85" s="42" t="str">
        <f>Lähtöluettelo!D76</f>
        <v>WRC</v>
      </c>
      <c r="E85" s="23">
        <v>0.42604166666666665</v>
      </c>
      <c r="F85" s="19">
        <v>0.42667824074074073</v>
      </c>
      <c r="G85" s="20">
        <f t="shared" si="14"/>
        <v>6.3657407407408106E-4</v>
      </c>
      <c r="H85" s="20"/>
      <c r="I85" s="25">
        <v>0.4309027777777778</v>
      </c>
      <c r="J85" s="25">
        <v>0.43214120370370374</v>
      </c>
      <c r="K85" s="22">
        <f t="shared" si="15"/>
        <v>1.2384259259259345E-3</v>
      </c>
      <c r="L85" s="22"/>
      <c r="M85" s="19">
        <v>0.47118055555555555</v>
      </c>
      <c r="N85" s="19">
        <v>0.4723148148148148</v>
      </c>
      <c r="O85" s="20">
        <f t="shared" si="16"/>
        <v>1.1342592592592515E-3</v>
      </c>
      <c r="P85" s="20"/>
      <c r="Q85" s="21">
        <v>0.51041666666666663</v>
      </c>
      <c r="R85" s="21">
        <v>0.51175925925925925</v>
      </c>
      <c r="S85" s="22">
        <f t="shared" si="17"/>
        <v>1.3425925925926174E-3</v>
      </c>
      <c r="T85" s="22"/>
      <c r="U85" s="19">
        <v>0.51770833333333333</v>
      </c>
      <c r="V85" s="19">
        <v>0.51862268518518517</v>
      </c>
      <c r="W85" s="20">
        <f t="shared" si="18"/>
        <v>9.1435185185184675E-4</v>
      </c>
      <c r="X85" s="20"/>
      <c r="Y85" s="21">
        <v>0.56458333333333333</v>
      </c>
      <c r="Z85" s="21">
        <v>0.56568287037037035</v>
      </c>
      <c r="AA85" s="22">
        <f t="shared" si="19"/>
        <v>1.0995370370370239E-3</v>
      </c>
      <c r="AB85" s="22"/>
      <c r="AC85" s="19">
        <v>0.59270833333333328</v>
      </c>
      <c r="AD85" s="19">
        <v>0.59372685185185181</v>
      </c>
      <c r="AE85" s="20">
        <f t="shared" si="20"/>
        <v>1.0185185185185297E-3</v>
      </c>
    </row>
  </sheetData>
  <autoFilter ref="A2:AE2">
    <sortState ref="A3:AE85">
      <sortCondition ref="A2"/>
    </sortState>
  </autoFilter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3" sqref="E3"/>
    </sheetView>
  </sheetViews>
  <sheetFormatPr defaultRowHeight="15" x14ac:dyDescent="0.2"/>
  <cols>
    <col min="2" max="2" width="20.88671875" style="10" bestFit="1" customWidth="1"/>
    <col min="3" max="3" width="34" style="10" hidden="1" customWidth="1"/>
    <col min="4" max="4" width="14.33203125" style="10" customWidth="1"/>
    <col min="8" max="8" width="12.109375" bestFit="1" customWidth="1"/>
    <col min="9" max="9" width="18.109375" bestFit="1" customWidth="1"/>
    <col min="10" max="10" width="12.77734375" bestFit="1" customWidth="1"/>
  </cols>
  <sheetData>
    <row r="1" spans="1:10" ht="15.75" x14ac:dyDescent="0.25">
      <c r="A1" s="2"/>
      <c r="D1" s="16"/>
      <c r="E1" s="4" t="s">
        <v>6</v>
      </c>
      <c r="F1" s="4"/>
      <c r="G1" s="5"/>
    </row>
    <row r="2" spans="1:10" ht="16.5" thickBot="1" x14ac:dyDescent="0.3">
      <c r="A2" s="11" t="s">
        <v>0</v>
      </c>
      <c r="B2" s="11" t="s">
        <v>269</v>
      </c>
      <c r="C2" s="11" t="s">
        <v>2</v>
      </c>
      <c r="D2" s="17" t="s">
        <v>1</v>
      </c>
      <c r="E2" s="18" t="s">
        <v>3</v>
      </c>
      <c r="F2" s="12" t="s">
        <v>4</v>
      </c>
      <c r="G2" s="13" t="s">
        <v>5</v>
      </c>
      <c r="H2" t="s">
        <v>277</v>
      </c>
      <c r="I2" s="107" t="s">
        <v>279</v>
      </c>
      <c r="J2" t="s">
        <v>278</v>
      </c>
    </row>
    <row r="3" spans="1:10" ht="15.75" x14ac:dyDescent="0.25">
      <c r="A3" s="57">
        <v>38</v>
      </c>
      <c r="B3" s="58" t="str">
        <f>Lähtöluettelo!B32</f>
        <v>Jani "Jaquels" Käyhty</v>
      </c>
      <c r="C3" s="10" t="str">
        <f>Lähtöluettelo!C32</f>
        <v>       Pivot Team Finland</v>
      </c>
      <c r="D3" s="42" t="str">
        <f>Lähtöluettelo!D32</f>
        <v>WRC</v>
      </c>
      <c r="E3" s="43">
        <f>AJAT!E36</f>
        <v>0.41076388888888887</v>
      </c>
      <c r="F3" s="43">
        <f>AJAT!F36</f>
        <v>0.41111111111111115</v>
      </c>
      <c r="G3" s="121">
        <f>SUM(F3-E3)</f>
        <v>3.472222222222765E-4</v>
      </c>
      <c r="H3" s="1">
        <f>SUM(G3-G3)</f>
        <v>0</v>
      </c>
      <c r="I3" s="82">
        <f>SUM(G3-G3)</f>
        <v>0</v>
      </c>
      <c r="J3" s="1">
        <f>G3-$G$3</f>
        <v>0</v>
      </c>
    </row>
    <row r="4" spans="1:10" ht="15.75" x14ac:dyDescent="0.25">
      <c r="A4" s="57">
        <v>21</v>
      </c>
      <c r="B4" s="58" t="str">
        <f>Lähtöluettelo!B18</f>
        <v>Sami Heikkilä</v>
      </c>
      <c r="C4" s="10" t="str">
        <f>Lähtöluettelo!C18</f>
        <v>       Nishiki X-29 WRC</v>
      </c>
      <c r="D4" s="42" t="str">
        <f>Lähtöluettelo!D18</f>
        <v>WRC</v>
      </c>
      <c r="E4" s="43">
        <f>AJAT!E19</f>
        <v>0.4055555555555555</v>
      </c>
      <c r="F4" s="43">
        <f>AJAT!F19</f>
        <v>0.40591435185185182</v>
      </c>
      <c r="G4" s="44">
        <f>SUM(F4-E4)</f>
        <v>3.5879629629631538E-4</v>
      </c>
      <c r="H4" s="1">
        <f>SUM(G4-G3)</f>
        <v>1.1574074074038876E-5</v>
      </c>
      <c r="I4" s="1">
        <f>G4-$G$3</f>
        <v>1.1574074074038876E-5</v>
      </c>
      <c r="J4" s="1">
        <f t="shared" ref="J4:J67" si="0">G4-$G$3</f>
        <v>1.1574074074038876E-5</v>
      </c>
    </row>
    <row r="5" spans="1:10" ht="15.75" x14ac:dyDescent="0.25">
      <c r="A5" s="57">
        <v>71</v>
      </c>
      <c r="B5" s="58" t="str">
        <f>Lähtöluettelo!B63</f>
        <v>Matti Peltola</v>
      </c>
      <c r="C5" s="10" t="str">
        <f>Lähtöluettelo!C63</f>
        <v>       Ex-Hannu Karpo</v>
      </c>
      <c r="D5" s="42" t="str">
        <f>Lähtöluettelo!D63</f>
        <v>WRC</v>
      </c>
      <c r="E5" s="43">
        <f>AJAT!E69</f>
        <v>0.421875</v>
      </c>
      <c r="F5" s="43">
        <f>AJAT!F69</f>
        <v>0.42223379629629632</v>
      </c>
      <c r="G5" s="44">
        <f>SUM(F5-E5)</f>
        <v>3.5879629629631538E-4</v>
      </c>
      <c r="H5" s="1">
        <f t="shared" ref="H5:H68" si="1">SUM(G5-G4)</f>
        <v>0</v>
      </c>
      <c r="I5" s="1">
        <f t="shared" ref="I5:I29" si="2">G5-$G$3</f>
        <v>1.1574074074038876E-5</v>
      </c>
      <c r="J5" s="1">
        <f t="shared" si="0"/>
        <v>1.1574074074038876E-5</v>
      </c>
    </row>
    <row r="6" spans="1:10" ht="15.75" x14ac:dyDescent="0.25">
      <c r="A6" s="57">
        <v>41</v>
      </c>
      <c r="B6" s="58" t="str">
        <f>Lähtöluettelo!B34</f>
        <v>Jani Salo</v>
      </c>
      <c r="C6" s="10" t="str">
        <f>Lähtöluettelo!C34</f>
        <v>      Mondaker Foxy RX</v>
      </c>
      <c r="D6" s="42" t="str">
        <f>Lähtöluettelo!D34</f>
        <v>WRC</v>
      </c>
      <c r="E6" s="43">
        <f>AJAT!E39</f>
        <v>0.41215277777777781</v>
      </c>
      <c r="F6" s="43">
        <f>AJAT!F39</f>
        <v>0.4125462962962963</v>
      </c>
      <c r="G6" s="44">
        <f>SUM(F6-E6)</f>
        <v>3.9351851851848751E-4</v>
      </c>
      <c r="H6" s="1">
        <f t="shared" si="1"/>
        <v>3.4722222222172139E-5</v>
      </c>
      <c r="I6" s="1">
        <f t="shared" si="2"/>
        <v>4.6296296296211015E-5</v>
      </c>
      <c r="J6" s="1">
        <f t="shared" si="0"/>
        <v>4.6296296296211015E-5</v>
      </c>
    </row>
    <row r="7" spans="1:10" ht="15.75" x14ac:dyDescent="0.25">
      <c r="A7" s="57">
        <v>22</v>
      </c>
      <c r="B7" s="58" t="str">
        <f>Lähtöluettelo!B19</f>
        <v>Toni Tamminiemi</v>
      </c>
      <c r="C7" s="10" t="str">
        <f>Lähtöluettelo!C19</f>
        <v>       Autoteema WRC-03</v>
      </c>
      <c r="D7" s="42" t="str">
        <f>Lähtöluettelo!D19</f>
        <v>WRC</v>
      </c>
      <c r="E7" s="43">
        <f>AJAT!E20</f>
        <v>0.40590277777777778</v>
      </c>
      <c r="F7" s="43">
        <f>AJAT!F20</f>
        <v>0.40630787037037036</v>
      </c>
      <c r="G7" s="44">
        <f>SUM(F7-E7)</f>
        <v>4.050925925925819E-4</v>
      </c>
      <c r="H7" s="1">
        <f t="shared" si="1"/>
        <v>1.1574074074094387E-5</v>
      </c>
      <c r="I7" s="1">
        <f t="shared" si="2"/>
        <v>5.7870370370305402E-5</v>
      </c>
      <c r="J7" s="1">
        <f t="shared" si="0"/>
        <v>5.7870370370305402E-5</v>
      </c>
    </row>
    <row r="8" spans="1:10" ht="15.75" x14ac:dyDescent="0.25">
      <c r="A8" s="57">
        <v>47</v>
      </c>
      <c r="B8" s="58" t="str">
        <f>Lähtöluettelo!B39</f>
        <v>Anssi Tawast</v>
      </c>
      <c r="C8" s="10" t="str">
        <f>Lähtöluettelo!C39</f>
        <v>       Focus WRC</v>
      </c>
      <c r="D8" s="42" t="str">
        <f>Lähtöluettelo!D39</f>
        <v>WRC</v>
      </c>
      <c r="E8" s="43">
        <f>AJAT!E45</f>
        <v>0.41388888888888892</v>
      </c>
      <c r="F8" s="43">
        <f>AJAT!F45</f>
        <v>0.4142939814814815</v>
      </c>
      <c r="G8" s="44">
        <f>SUM(F8-E8)</f>
        <v>4.050925925925819E-4</v>
      </c>
      <c r="H8" s="1">
        <f t="shared" si="1"/>
        <v>0</v>
      </c>
      <c r="I8" s="1">
        <f t="shared" si="2"/>
        <v>5.7870370370305402E-5</v>
      </c>
      <c r="J8" s="1">
        <f t="shared" si="0"/>
        <v>5.7870370370305402E-5</v>
      </c>
    </row>
    <row r="9" spans="1:10" ht="15.75" x14ac:dyDescent="0.25">
      <c r="A9" s="59">
        <v>66</v>
      </c>
      <c r="B9" s="60" t="str">
        <f>Lähtöluettelo!B58</f>
        <v>Kalle Pehkonen</v>
      </c>
      <c r="C9" s="10" t="str">
        <f>Lähtöluettelo!C58</f>
        <v>       Neck Sweat Evo 5</v>
      </c>
      <c r="D9" s="49" t="str">
        <f>Lähtöluettelo!D58</f>
        <v>S-WRC</v>
      </c>
      <c r="E9" s="50">
        <f>AJAT!E64</f>
        <v>0.4201388888888889</v>
      </c>
      <c r="F9" s="50">
        <f>AJAT!F64</f>
        <v>0.42054398148148148</v>
      </c>
      <c r="G9" s="51">
        <f>SUM(F9-E9)</f>
        <v>4.050925925925819E-4</v>
      </c>
      <c r="H9" s="1">
        <f t="shared" si="1"/>
        <v>0</v>
      </c>
      <c r="I9" s="1">
        <f t="shared" si="2"/>
        <v>5.7870370370305402E-5</v>
      </c>
      <c r="J9" s="1">
        <f t="shared" si="0"/>
        <v>5.7870370370305402E-5</v>
      </c>
    </row>
    <row r="10" spans="1:10" ht="15.75" x14ac:dyDescent="0.25">
      <c r="A10" s="57">
        <v>20</v>
      </c>
      <c r="B10" s="58" t="str">
        <f>Lähtöluettelo!B17</f>
        <v>Markus Autio</v>
      </c>
      <c r="C10" s="10" t="str">
        <f>Lähtöluettelo!C17</f>
        <v>       Radon, viimevuotinen kehitysversio</v>
      </c>
      <c r="D10" s="42" t="str">
        <f>Lähtöluettelo!D17</f>
        <v>WRC</v>
      </c>
      <c r="E10" s="43">
        <f>AJAT!E18</f>
        <v>0.40520833333333334</v>
      </c>
      <c r="F10" s="43">
        <f>AJAT!F18</f>
        <v>0.40562499999999996</v>
      </c>
      <c r="G10" s="44">
        <f>SUM(F10-E10)</f>
        <v>4.1666666666662078E-4</v>
      </c>
      <c r="H10" s="1">
        <f t="shared" si="1"/>
        <v>1.1574074074038876E-5</v>
      </c>
      <c r="I10" s="1">
        <f t="shared" si="2"/>
        <v>6.9444444444344278E-5</v>
      </c>
      <c r="J10" s="1">
        <f t="shared" si="0"/>
        <v>6.9444444444344278E-5</v>
      </c>
    </row>
    <row r="11" spans="1:10" ht="15.75" x14ac:dyDescent="0.25">
      <c r="A11" s="57">
        <v>77</v>
      </c>
      <c r="B11" s="58" t="str">
        <f>Lähtöluettelo!B69</f>
        <v>Arto Malinen</v>
      </c>
      <c r="C11" s="10" t="str">
        <f>Lähtöluettelo!C69</f>
        <v>       Pony Express Tunturi</v>
      </c>
      <c r="D11" s="42" t="str">
        <f>Lähtöluettelo!D69</f>
        <v>WRC</v>
      </c>
      <c r="E11" s="43">
        <f>AJAT!E75</f>
        <v>0.42395833333333338</v>
      </c>
      <c r="F11" s="43">
        <f>AJAT!F75</f>
        <v>0.424375</v>
      </c>
      <c r="G11" s="44">
        <f>SUM(F11-E11)</f>
        <v>4.1666666666662078E-4</v>
      </c>
      <c r="H11" s="1">
        <f t="shared" si="1"/>
        <v>0</v>
      </c>
      <c r="I11" s="1">
        <f t="shared" si="2"/>
        <v>6.9444444444344278E-5</v>
      </c>
      <c r="J11" s="1">
        <f t="shared" si="0"/>
        <v>6.9444444444344278E-5</v>
      </c>
    </row>
    <row r="12" spans="1:10" ht="15.75" x14ac:dyDescent="0.25">
      <c r="A12" s="57">
        <v>53</v>
      </c>
      <c r="B12" s="58" t="str">
        <f>Lähtöluettelo!B45</f>
        <v>Teuvo Manner</v>
      </c>
      <c r="C12" s="10" t="str">
        <f>Lähtöluettelo!C45</f>
        <v>       Felt</v>
      </c>
      <c r="D12" s="42" t="str">
        <f>Lähtöluettelo!D45</f>
        <v>WRC</v>
      </c>
      <c r="E12" s="43">
        <f>AJAT!E51</f>
        <v>0.41597222222222219</v>
      </c>
      <c r="F12" s="43">
        <f>AJAT!F51</f>
        <v>0.41638888888888892</v>
      </c>
      <c r="G12" s="44">
        <f>SUM(F12-E12)</f>
        <v>4.166666666667318E-4</v>
      </c>
      <c r="H12" s="1">
        <f>SUM(G12-G11)</f>
        <v>1.1102230246251565E-16</v>
      </c>
      <c r="I12" s="1">
        <f t="shared" si="2"/>
        <v>6.94444444444553E-5</v>
      </c>
      <c r="J12" s="1">
        <f t="shared" si="0"/>
        <v>6.94444444444553E-5</v>
      </c>
    </row>
    <row r="13" spans="1:10" ht="15.75" x14ac:dyDescent="0.25">
      <c r="A13" s="57">
        <v>85</v>
      </c>
      <c r="B13" s="58" t="str">
        <f>Lähtöluettelo!B74</f>
        <v>Jussi Liimatainen</v>
      </c>
      <c r="C13" s="10" t="str">
        <f>Lähtöluettelo!C74</f>
        <v>       Tsaijant</v>
      </c>
      <c r="D13" s="42" t="str">
        <f>Lähtöluettelo!D74</f>
        <v>WRC</v>
      </c>
      <c r="E13" s="43">
        <f>AJAT!E83</f>
        <v>0.42534722222222227</v>
      </c>
      <c r="F13" s="43">
        <f>AJAT!F83</f>
        <v>0.42577546296296293</v>
      </c>
      <c r="G13" s="44">
        <f>SUM(F13-E13)</f>
        <v>4.2824074074065965E-4</v>
      </c>
      <c r="H13" s="1">
        <f t="shared" si="1"/>
        <v>1.1574074073927854E-5</v>
      </c>
      <c r="I13" s="1">
        <f t="shared" si="2"/>
        <v>8.1018518518383154E-5</v>
      </c>
      <c r="J13" s="1">
        <f t="shared" si="0"/>
        <v>8.1018518518383154E-5</v>
      </c>
    </row>
    <row r="14" spans="1:10" ht="15.75" x14ac:dyDescent="0.25">
      <c r="A14" s="2">
        <v>27</v>
      </c>
      <c r="B14" s="10" t="str">
        <f>Lähtöluettelo!B23</f>
        <v>Henry Äyräväinen </v>
      </c>
      <c r="C14" s="10" t="str">
        <f>Lähtöluettelo!C23</f>
        <v>       Nisula HRT</v>
      </c>
      <c r="D14" s="16" t="str">
        <f>Lähtöluettelo!D23</f>
        <v>Historic</v>
      </c>
      <c r="E14" s="23">
        <f>AJAT!E25</f>
        <v>0.40729166666666666</v>
      </c>
      <c r="F14" s="23">
        <f>AJAT!F25</f>
        <v>0.40771990740740738</v>
      </c>
      <c r="G14" s="20">
        <f>SUM(F14-E14)</f>
        <v>4.2824074074071516E-4</v>
      </c>
      <c r="H14" s="1">
        <f t="shared" si="1"/>
        <v>5.5511151231257827E-17</v>
      </c>
      <c r="I14" s="1">
        <f t="shared" si="2"/>
        <v>8.1018518518438665E-5</v>
      </c>
      <c r="J14" s="1">
        <f t="shared" si="0"/>
        <v>8.1018518518438665E-5</v>
      </c>
    </row>
    <row r="15" spans="1:10" ht="15.75" x14ac:dyDescent="0.25">
      <c r="A15" s="57">
        <v>50</v>
      </c>
      <c r="B15" s="58" t="str">
        <f>Lähtöluettelo!B42</f>
        <v>Antero Kuukkanen</v>
      </c>
      <c r="C15" s="10" t="str">
        <f>Lähtöluettelo!C42</f>
        <v>       M.Leistiö Sport Tunturi</v>
      </c>
      <c r="D15" s="42" t="str">
        <f>Lähtöluettelo!D42</f>
        <v>WRC</v>
      </c>
      <c r="E15" s="43">
        <f>AJAT!E48</f>
        <v>0.41493055555555558</v>
      </c>
      <c r="F15" s="43">
        <f>AJAT!F48</f>
        <v>0.4153587962962963</v>
      </c>
      <c r="G15" s="44">
        <f>SUM(F15-E15)</f>
        <v>4.2824074074071516E-4</v>
      </c>
      <c r="H15" s="1">
        <f t="shared" si="1"/>
        <v>0</v>
      </c>
      <c r="I15" s="1">
        <f t="shared" si="2"/>
        <v>8.1018518518438665E-5</v>
      </c>
      <c r="J15" s="1">
        <f t="shared" si="0"/>
        <v>8.1018518518438665E-5</v>
      </c>
    </row>
    <row r="16" spans="1:10" ht="15.75" x14ac:dyDescent="0.25">
      <c r="A16" s="57">
        <v>79</v>
      </c>
      <c r="B16" s="58" t="str">
        <f>Lähtöluettelo!B70</f>
        <v>Pekka Wartiainen</v>
      </c>
      <c r="C16" s="10" t="str">
        <f>Lähtöluettelo!C70</f>
        <v>       Prototype Unit Racing</v>
      </c>
      <c r="D16" s="42" t="str">
        <f>Lähtöluettelo!D70</f>
        <v>WRC</v>
      </c>
      <c r="E16" s="43">
        <f>AJAT!E77</f>
        <v>0.42430555555555555</v>
      </c>
      <c r="F16" s="43">
        <f>AJAT!F77</f>
        <v>0.42473379629629626</v>
      </c>
      <c r="G16" s="44">
        <f>SUM(F16-E16)</f>
        <v>4.2824074074071516E-4</v>
      </c>
      <c r="H16" s="1">
        <f t="shared" si="1"/>
        <v>0</v>
      </c>
      <c r="I16" s="1">
        <f t="shared" si="2"/>
        <v>8.1018518518438665E-5</v>
      </c>
      <c r="J16" s="1">
        <f t="shared" si="0"/>
        <v>8.1018518518438665E-5</v>
      </c>
    </row>
    <row r="17" spans="1:10" ht="15.75" x14ac:dyDescent="0.25">
      <c r="A17" s="57">
        <v>75</v>
      </c>
      <c r="B17" s="58" t="str">
        <f>Lähtöluettelo!B67</f>
        <v>Antti Rikama</v>
      </c>
      <c r="C17" s="10" t="str">
        <f>Lähtöluettelo!C67</f>
        <v>       ?</v>
      </c>
      <c r="D17" s="42" t="str">
        <f>Lähtöluettelo!D67</f>
        <v>WRC</v>
      </c>
      <c r="E17" s="43">
        <f>AJAT!E73</f>
        <v>0.42326388888888888</v>
      </c>
      <c r="F17" s="43">
        <f>AJAT!F73</f>
        <v>0.42369212962962965</v>
      </c>
      <c r="G17" s="44">
        <f>SUM(F17-E17)</f>
        <v>4.2824074074077068E-4</v>
      </c>
      <c r="H17" s="1">
        <f t="shared" si="1"/>
        <v>5.5511151231257827E-17</v>
      </c>
      <c r="I17" s="1">
        <f t="shared" si="2"/>
        <v>8.1018518518494176E-5</v>
      </c>
      <c r="J17" s="1">
        <f t="shared" si="0"/>
        <v>8.1018518518494176E-5</v>
      </c>
    </row>
    <row r="18" spans="1:10" ht="15.75" x14ac:dyDescent="0.25">
      <c r="A18" s="57">
        <v>29</v>
      </c>
      <c r="B18" s="58" t="str">
        <f>Lähtöluettelo!B25</f>
        <v>Mika Sorsa</v>
      </c>
      <c r="C18" s="10" t="str">
        <f>Lähtöluettelo!C25</f>
        <v>       Petrol Bros. Vin World Rally Cycle</v>
      </c>
      <c r="D18" s="42" t="str">
        <f>Lähtöluettelo!D25</f>
        <v>WRC</v>
      </c>
      <c r="E18" s="43">
        <f>AJAT!E27</f>
        <v>0.4079861111111111</v>
      </c>
      <c r="F18" s="43">
        <f>AJAT!F27</f>
        <v>0.40842592592592591</v>
      </c>
      <c r="G18" s="44">
        <f>SUM(F18-E18)</f>
        <v>4.3981481481480955E-4</v>
      </c>
      <c r="H18" s="1">
        <f>SUM(G18-G17)</f>
        <v>1.1574074074038876E-5</v>
      </c>
      <c r="I18" s="1">
        <f t="shared" si="2"/>
        <v>9.2592592592533052E-5</v>
      </c>
      <c r="J18" s="1">
        <f t="shared" si="0"/>
        <v>9.2592592592533052E-5</v>
      </c>
    </row>
    <row r="19" spans="1:10" ht="15.75" x14ac:dyDescent="0.25">
      <c r="A19" s="57">
        <v>81</v>
      </c>
      <c r="B19" s="58" t="str">
        <f>Lähtöluettelo!B72</f>
        <v>Jari "mini" Valkonen *</v>
      </c>
      <c r="C19" s="10" t="str">
        <f>Lähtöluettelo!C72</f>
        <v>       Mini White Maxxin Bike</v>
      </c>
      <c r="D19" s="42" t="str">
        <f>Lähtöluettelo!D72</f>
        <v>WRC</v>
      </c>
      <c r="E19" s="43">
        <f>AJAT!E79</f>
        <v>0.42465277777777777</v>
      </c>
      <c r="F19" s="43">
        <f>AJAT!F79</f>
        <v>0.42509259259259258</v>
      </c>
      <c r="G19" s="44">
        <f>SUM(F19-E19)</f>
        <v>4.3981481481480955E-4</v>
      </c>
      <c r="H19" s="1">
        <f t="shared" si="1"/>
        <v>0</v>
      </c>
      <c r="I19" s="1">
        <f t="shared" si="2"/>
        <v>9.2592592592533052E-5</v>
      </c>
      <c r="J19" s="1">
        <f t="shared" si="0"/>
        <v>9.2592592592533052E-5</v>
      </c>
    </row>
    <row r="20" spans="1:10" ht="15.75" x14ac:dyDescent="0.25">
      <c r="A20" s="57">
        <v>59</v>
      </c>
      <c r="B20" s="58" t="str">
        <f>Lähtöluettelo!B51</f>
        <v>Janne Paananen</v>
      </c>
      <c r="C20" s="10" t="str">
        <f>Lähtöluettelo!C51</f>
        <v>       Trek Session 77</v>
      </c>
      <c r="D20" s="42" t="str">
        <f>Lähtöluettelo!D51</f>
        <v>WRC</v>
      </c>
      <c r="E20" s="43">
        <f>AJAT!E57</f>
        <v>0.41770833333333335</v>
      </c>
      <c r="F20" s="43">
        <f>AJAT!F57</f>
        <v>0.4181597222222222</v>
      </c>
      <c r="G20" s="44">
        <f>SUM(F20-E20)</f>
        <v>4.5138888888884843E-4</v>
      </c>
      <c r="H20" s="1">
        <f t="shared" si="1"/>
        <v>1.1574074074038876E-5</v>
      </c>
      <c r="I20" s="1">
        <f t="shared" si="2"/>
        <v>1.0416666666657193E-4</v>
      </c>
      <c r="J20" s="1">
        <f t="shared" si="0"/>
        <v>1.0416666666657193E-4</v>
      </c>
    </row>
    <row r="21" spans="1:10" ht="15.75" x14ac:dyDescent="0.25">
      <c r="A21" s="57">
        <v>73</v>
      </c>
      <c r="B21" s="58" t="str">
        <f>Lähtöluettelo!B65</f>
        <v>Antti Nousiainen</v>
      </c>
      <c r="C21" s="10" t="str">
        <f>Lähtöluettelo!C65</f>
        <v>       CyclePro Retro WRC</v>
      </c>
      <c r="D21" s="42" t="str">
        <f>Lähtöluettelo!D65</f>
        <v>WRC</v>
      </c>
      <c r="E21" s="43">
        <f>AJAT!E71</f>
        <v>0.4225694444444445</v>
      </c>
      <c r="F21" s="43">
        <f>AJAT!F71</f>
        <v>0.42302083333333335</v>
      </c>
      <c r="G21" s="44">
        <f>SUM(F21-E21)</f>
        <v>4.5138888888884843E-4</v>
      </c>
      <c r="H21" s="1">
        <f t="shared" si="1"/>
        <v>0</v>
      </c>
      <c r="I21" s="1">
        <f t="shared" si="2"/>
        <v>1.0416666666657193E-4</v>
      </c>
      <c r="J21" s="1">
        <f t="shared" si="0"/>
        <v>1.0416666666657193E-4</v>
      </c>
    </row>
    <row r="22" spans="1:10" ht="15.75" x14ac:dyDescent="0.25">
      <c r="A22" s="57">
        <v>56</v>
      </c>
      <c r="B22" s="58" t="str">
        <f>Lähtöluettelo!B48</f>
        <v>Jari Paananen</v>
      </c>
      <c r="C22" s="10" t="str">
        <f>Lähtöluettelo!C48</f>
        <v>       Radoni ja nasse</v>
      </c>
      <c r="D22" s="42" t="str">
        <f>Lähtöluettelo!D48</f>
        <v>WRC</v>
      </c>
      <c r="E22" s="43">
        <f>AJAT!E54</f>
        <v>0.41666666666666669</v>
      </c>
      <c r="F22" s="43">
        <f>AJAT!F54</f>
        <v>0.41711805555555559</v>
      </c>
      <c r="G22" s="44">
        <f>SUM(F22-E22)</f>
        <v>4.5138888888890394E-4</v>
      </c>
      <c r="H22" s="1">
        <f t="shared" si="1"/>
        <v>5.5511151231257827E-17</v>
      </c>
      <c r="I22" s="1">
        <f t="shared" si="2"/>
        <v>1.0416666666662744E-4</v>
      </c>
      <c r="J22" s="1">
        <f t="shared" si="0"/>
        <v>1.0416666666662744E-4</v>
      </c>
    </row>
    <row r="23" spans="1:10" ht="15.75" x14ac:dyDescent="0.25">
      <c r="A23" s="59">
        <v>57</v>
      </c>
      <c r="B23" s="60" t="str">
        <f>Lähtöluettelo!B49</f>
        <v>Vesa Manninen</v>
      </c>
      <c r="C23" s="10" t="str">
        <f>Lähtöluettelo!C49</f>
        <v>       DBS Metro(sexual)-96</v>
      </c>
      <c r="D23" s="49" t="str">
        <f>Lähtöluettelo!D49</f>
        <v>S-WRC</v>
      </c>
      <c r="E23" s="50">
        <f>AJAT!E55</f>
        <v>0.41701388888888885</v>
      </c>
      <c r="F23" s="50">
        <f>AJAT!F55</f>
        <v>0.41746527777777781</v>
      </c>
      <c r="G23" s="51">
        <f>SUM(F23-E23)</f>
        <v>4.5138888888895945E-4</v>
      </c>
      <c r="H23" s="1">
        <f>SUM(G23-G22)</f>
        <v>5.5511151231257827E-17</v>
      </c>
      <c r="I23" s="1">
        <f t="shared" si="2"/>
        <v>1.0416666666668295E-4</v>
      </c>
      <c r="J23" s="1">
        <f t="shared" si="0"/>
        <v>1.0416666666668295E-4</v>
      </c>
    </row>
    <row r="24" spans="1:10" ht="15.75" x14ac:dyDescent="0.25">
      <c r="A24" s="57">
        <v>65</v>
      </c>
      <c r="B24" s="58" t="str">
        <f>Lähtöluettelo!B57</f>
        <v>Mikko Stranden</v>
      </c>
      <c r="C24" s="10" t="str">
        <f>Lähtöluettelo!C57</f>
        <v>       MB X-Trail black'n white</v>
      </c>
      <c r="D24" s="42" t="str">
        <f>Lähtöluettelo!D57</f>
        <v>WRC</v>
      </c>
      <c r="E24" s="43">
        <f>AJAT!E63</f>
        <v>0.41979166666666662</v>
      </c>
      <c r="F24" s="43">
        <f>AJAT!F63</f>
        <v>0.42024305555555558</v>
      </c>
      <c r="G24" s="44">
        <f>SUM(F24-E24)</f>
        <v>4.5138888888895945E-4</v>
      </c>
      <c r="H24" s="1">
        <f t="shared" si="1"/>
        <v>0</v>
      </c>
      <c r="I24" s="1">
        <f t="shared" si="2"/>
        <v>1.0416666666668295E-4</v>
      </c>
      <c r="J24" s="1">
        <f t="shared" si="0"/>
        <v>1.0416666666668295E-4</v>
      </c>
    </row>
    <row r="25" spans="1:10" ht="15.75" x14ac:dyDescent="0.25">
      <c r="A25" s="59">
        <v>23</v>
      </c>
      <c r="B25" s="60" t="str">
        <f>Lähtöluettelo!B20</f>
        <v>Juha Kontio</v>
      </c>
      <c r="C25" s="10" t="str">
        <f>Lähtöluettelo!C20</f>
        <v>       Petrol Bros Vitali S2000</v>
      </c>
      <c r="D25" s="49" t="str">
        <f>Lähtöluettelo!D20</f>
        <v>S-WRC</v>
      </c>
      <c r="E25" s="50">
        <f>AJAT!E21</f>
        <v>0.40625</v>
      </c>
      <c r="F25" s="50">
        <f>AJAT!F21</f>
        <v>0.40671296296296294</v>
      </c>
      <c r="G25" s="51">
        <f>SUM(F25-E25)</f>
        <v>4.6296296296294281E-4</v>
      </c>
      <c r="H25" s="1">
        <f t="shared" si="1"/>
        <v>1.1574074073983365E-5</v>
      </c>
      <c r="I25" s="1">
        <f t="shared" si="2"/>
        <v>1.1574074074066631E-4</v>
      </c>
      <c r="J25" s="1">
        <f t="shared" si="0"/>
        <v>1.1574074074066631E-4</v>
      </c>
    </row>
    <row r="26" spans="1:10" ht="15.75" x14ac:dyDescent="0.25">
      <c r="A26" s="2">
        <v>26</v>
      </c>
      <c r="B26" s="10" t="str">
        <f>Lähtöluettelo!B22</f>
        <v>Hannu Hintsala *</v>
      </c>
      <c r="C26" s="10" t="str">
        <f>Lähtöluettelo!C22</f>
        <v>       Tuulennopea leskentekijä</v>
      </c>
      <c r="D26" s="16" t="str">
        <f>Lähtöluettelo!D22</f>
        <v>Historic</v>
      </c>
      <c r="E26" s="23">
        <f>AJAT!E24</f>
        <v>0.4069444444444445</v>
      </c>
      <c r="F26" s="23">
        <f>AJAT!F24</f>
        <v>0.40740740740740744</v>
      </c>
      <c r="G26" s="20">
        <f>SUM(F26-E26)</f>
        <v>4.6296296296294281E-4</v>
      </c>
      <c r="H26" s="1">
        <f t="shared" si="1"/>
        <v>0</v>
      </c>
      <c r="I26" s="1">
        <f t="shared" si="2"/>
        <v>1.1574074074066631E-4</v>
      </c>
      <c r="J26" s="1">
        <f t="shared" si="0"/>
        <v>1.1574074074066631E-4</v>
      </c>
    </row>
    <row r="27" spans="1:10" ht="15.75" x14ac:dyDescent="0.25">
      <c r="A27" s="57">
        <v>35</v>
      </c>
      <c r="B27" s="58" t="str">
        <f>Lähtöluettelo!B29</f>
        <v>Miika Mattola </v>
      </c>
      <c r="C27" s="10" t="str">
        <f>Lähtöluettelo!C29</f>
        <v>       Biltema WRC</v>
      </c>
      <c r="D27" s="42" t="str">
        <f>Lähtöluettelo!D29</f>
        <v>WRC</v>
      </c>
      <c r="E27" s="43">
        <f>AJAT!E33</f>
        <v>0.40972222222222227</v>
      </c>
      <c r="F27" s="43">
        <f>AJAT!F33</f>
        <v>0.41018518518518521</v>
      </c>
      <c r="G27" s="44">
        <f>SUM(F27-E27)</f>
        <v>4.6296296296294281E-4</v>
      </c>
      <c r="H27" s="1">
        <f t="shared" si="1"/>
        <v>0</v>
      </c>
      <c r="I27" s="1">
        <f t="shared" si="2"/>
        <v>1.1574074074066631E-4</v>
      </c>
      <c r="J27" s="1">
        <f t="shared" si="0"/>
        <v>1.1574074074066631E-4</v>
      </c>
    </row>
    <row r="28" spans="1:10" ht="15.75" x14ac:dyDescent="0.25">
      <c r="A28" s="59">
        <v>42</v>
      </c>
      <c r="B28" s="60" t="str">
        <f>Lähtöluettelo!B35</f>
        <v>Pasi Lahtinen</v>
      </c>
      <c r="C28" s="10" t="str">
        <f>Lähtöluettelo!C35</f>
        <v>       Crescent Edge R5</v>
      </c>
      <c r="D28" s="49" t="str">
        <f>Lähtöluettelo!D35</f>
        <v>S-WRC</v>
      </c>
      <c r="E28" s="50">
        <f>AJAT!E40</f>
        <v>0.41250000000000003</v>
      </c>
      <c r="F28" s="50">
        <f>AJAT!F40</f>
        <v>0.41296296296296298</v>
      </c>
      <c r="G28" s="51">
        <f>SUM(F28-E28)</f>
        <v>4.6296296296294281E-4</v>
      </c>
      <c r="H28" s="1">
        <f t="shared" si="1"/>
        <v>0</v>
      </c>
      <c r="I28" s="1">
        <f t="shared" si="2"/>
        <v>1.1574074074066631E-4</v>
      </c>
      <c r="J28" s="1">
        <f t="shared" si="0"/>
        <v>1.1574074074066631E-4</v>
      </c>
    </row>
    <row r="29" spans="1:10" ht="15.75" x14ac:dyDescent="0.25">
      <c r="A29" s="59">
        <v>33</v>
      </c>
      <c r="B29" s="60" t="str">
        <f>Lähtöluettelo!B27</f>
        <v>Teppo Mäkinen *</v>
      </c>
      <c r="C29" s="10" t="str">
        <f>Lähtöluettelo!C27</f>
        <v>       Gary Fisher</v>
      </c>
      <c r="D29" s="49" t="str">
        <f>Lähtöluettelo!D27</f>
        <v>S-WRC</v>
      </c>
      <c r="E29" s="50">
        <f>AJAT!E31</f>
        <v>0.40868055555555555</v>
      </c>
      <c r="F29" s="50">
        <f>AJAT!F31</f>
        <v>0.40915509259259258</v>
      </c>
      <c r="G29" s="51">
        <f>SUM(F29-E29)</f>
        <v>4.745370370370372E-4</v>
      </c>
      <c r="H29" s="1">
        <f t="shared" si="1"/>
        <v>1.1574074074094387E-5</v>
      </c>
      <c r="I29" s="1">
        <f t="shared" si="2"/>
        <v>1.273148148147607E-4</v>
      </c>
      <c r="J29" s="1">
        <f t="shared" si="0"/>
        <v>1.273148148147607E-4</v>
      </c>
    </row>
    <row r="30" spans="1:10" ht="15.75" x14ac:dyDescent="0.25">
      <c r="A30" s="59">
        <v>62</v>
      </c>
      <c r="B30" s="60" t="str">
        <f>Lähtöluettelo!B54</f>
        <v>Jani Maukonen</v>
      </c>
      <c r="C30" s="10" t="str">
        <f>Lähtöluettelo!C54</f>
        <v>       BLTM 26 V7</v>
      </c>
      <c r="D30" s="49" t="str">
        <f>Lähtöluettelo!D54</f>
        <v>S-WRC</v>
      </c>
      <c r="E30" s="50">
        <f>AJAT!E60</f>
        <v>0.41875000000000001</v>
      </c>
      <c r="F30" s="50">
        <f>AJAT!F60</f>
        <v>0.41922453703703705</v>
      </c>
      <c r="G30" s="51">
        <f>SUM(F30-E30)</f>
        <v>4.745370370370372E-4</v>
      </c>
      <c r="H30" s="1">
        <f>SUM(G30-G29)</f>
        <v>0</v>
      </c>
      <c r="J30" s="1">
        <f t="shared" si="0"/>
        <v>1.273148148147607E-4</v>
      </c>
    </row>
    <row r="31" spans="1:10" ht="15.75" x14ac:dyDescent="0.25">
      <c r="A31" s="2">
        <v>28</v>
      </c>
      <c r="B31" s="10" t="str">
        <f>Lähtöluettelo!B24</f>
        <v>Juho Puumalainen </v>
      </c>
      <c r="C31" s="10" t="str">
        <f>Lähtöluettelo!C24</f>
        <v>       Korva-Tunturi-Monte-Carlo-Edition</v>
      </c>
      <c r="D31" s="16" t="str">
        <f>Lähtöluettelo!D24</f>
        <v>Historic</v>
      </c>
      <c r="E31" s="23">
        <f>AJAT!E26</f>
        <v>0.40763888888888888</v>
      </c>
      <c r="F31" s="23">
        <f>AJAT!F26</f>
        <v>0.40811342592592598</v>
      </c>
      <c r="G31" s="20">
        <f>SUM(F31-E31)</f>
        <v>4.7453703703709271E-4</v>
      </c>
      <c r="H31" s="1">
        <f>SUM(G31-G30)</f>
        <v>5.5511151231257827E-17</v>
      </c>
      <c r="J31" s="1">
        <f t="shared" si="0"/>
        <v>1.2731481481481621E-4</v>
      </c>
    </row>
    <row r="32" spans="1:10" ht="15.75" x14ac:dyDescent="0.25">
      <c r="A32" s="59">
        <v>60</v>
      </c>
      <c r="B32" s="60" t="str">
        <f>Lähtöluettelo!B52</f>
        <v>Lauri Järvelä</v>
      </c>
      <c r="C32" s="10" t="str">
        <f>Lähtöluettelo!C52</f>
        <v>       Joku rotisko</v>
      </c>
      <c r="D32" s="49" t="str">
        <f>Lähtöluettelo!D52</f>
        <v>S-WRC</v>
      </c>
      <c r="E32" s="50">
        <f>AJAT!E58</f>
        <v>0.41805555555555557</v>
      </c>
      <c r="F32" s="50">
        <f>AJAT!F58</f>
        <v>0.41854166666666665</v>
      </c>
      <c r="G32" s="51">
        <f>SUM(F32-E32)</f>
        <v>4.8611111111107608E-4</v>
      </c>
      <c r="H32" s="1">
        <f t="shared" si="1"/>
        <v>1.1574074073983365E-5</v>
      </c>
      <c r="J32" s="1">
        <f t="shared" si="0"/>
        <v>1.3888888888879958E-4</v>
      </c>
    </row>
    <row r="33" spans="1:10" ht="15.75" x14ac:dyDescent="0.25">
      <c r="A33" s="59">
        <v>54</v>
      </c>
      <c r="B33" s="60" t="str">
        <f>Lähtöluettelo!B46</f>
        <v>Jarno Arilehto</v>
      </c>
      <c r="C33" s="10" t="str">
        <f>Lähtöluettelo!C46</f>
        <v>       Nippon mikä lie</v>
      </c>
      <c r="D33" s="49" t="str">
        <f>Lähtöluettelo!D46</f>
        <v>S-WRC</v>
      </c>
      <c r="E33" s="50">
        <f>AJAT!E52</f>
        <v>0.41631944444444446</v>
      </c>
      <c r="F33" s="50">
        <f>AJAT!F52</f>
        <v>0.4168055555555556</v>
      </c>
      <c r="G33" s="51">
        <f>SUM(F33-E33)</f>
        <v>4.8611111111113159E-4</v>
      </c>
      <c r="H33" s="1">
        <f t="shared" si="1"/>
        <v>5.5511151231257827E-17</v>
      </c>
      <c r="J33" s="1">
        <f t="shared" si="0"/>
        <v>1.3888888888885509E-4</v>
      </c>
    </row>
    <row r="34" spans="1:10" ht="15.75" x14ac:dyDescent="0.25">
      <c r="A34" s="2">
        <v>70</v>
      </c>
      <c r="B34" s="10" t="str">
        <f>Lähtöluettelo!B62</f>
        <v>Mikko Lukka </v>
      </c>
      <c r="C34" s="10" t="str">
        <f>Lähtöluettelo!C62</f>
        <v>       Helkama Rallye</v>
      </c>
      <c r="D34" s="16" t="str">
        <f>Lähtöluettelo!D62</f>
        <v>Historic</v>
      </c>
      <c r="E34" s="23">
        <f>AJAT!E68</f>
        <v>0.42152777777777778</v>
      </c>
      <c r="F34" s="23">
        <f>AJAT!F68</f>
        <v>0.42202546296296295</v>
      </c>
      <c r="G34" s="20">
        <f>SUM(F34-E34)</f>
        <v>4.9768518518517046E-4</v>
      </c>
      <c r="H34" s="1">
        <f t="shared" si="1"/>
        <v>1.1574074074038876E-5</v>
      </c>
      <c r="J34" s="1">
        <f t="shared" si="0"/>
        <v>1.5046296296289396E-4</v>
      </c>
    </row>
    <row r="35" spans="1:10" ht="15.75" x14ac:dyDescent="0.25">
      <c r="A35" s="57">
        <v>44</v>
      </c>
      <c r="B35" s="58" t="str">
        <f>Lähtöluettelo!B37</f>
        <v>Topi Luhtinen *</v>
      </c>
      <c r="C35" s="10" t="str">
        <f>Lähtöluettelo!C37</f>
        <v>       Tunturi</v>
      </c>
      <c r="D35" s="42" t="str">
        <f>Lähtöluettelo!D37</f>
        <v>WRC</v>
      </c>
      <c r="E35" s="43">
        <f>AJAT!E42</f>
        <v>0.41319444444444442</v>
      </c>
      <c r="F35" s="43">
        <f>AJAT!F42</f>
        <v>0.41369212962962965</v>
      </c>
      <c r="G35" s="44">
        <f>SUM(F35-E35)</f>
        <v>4.9768518518522598E-4</v>
      </c>
      <c r="H35" s="1">
        <f t="shared" si="1"/>
        <v>5.5511151231257827E-17</v>
      </c>
      <c r="J35" s="1">
        <f t="shared" si="0"/>
        <v>1.5046296296294948E-4</v>
      </c>
    </row>
    <row r="36" spans="1:10" ht="15.75" x14ac:dyDescent="0.25">
      <c r="A36" s="2">
        <v>37</v>
      </c>
      <c r="B36" s="10" t="str">
        <f>Lähtöluettelo!B31</f>
        <v>Mika Penttinen </v>
      </c>
      <c r="C36" s="10" t="str">
        <f>Lähtöluettelo!C31</f>
        <v>       Nopsa</v>
      </c>
      <c r="D36" s="16" t="str">
        <f>Lähtöluettelo!D31</f>
        <v>Historic</v>
      </c>
      <c r="E36" s="23">
        <f>AJAT!E35</f>
        <v>0.41041666666666665</v>
      </c>
      <c r="F36" s="23">
        <f>AJAT!F35</f>
        <v>0.41092592592592592</v>
      </c>
      <c r="G36" s="20">
        <f>SUM(F36-E36)</f>
        <v>5.0925925925926485E-4</v>
      </c>
      <c r="H36" s="1">
        <f t="shared" si="1"/>
        <v>1.1574074074038876E-5</v>
      </c>
      <c r="J36" s="1">
        <f t="shared" si="0"/>
        <v>1.6203703703698835E-4</v>
      </c>
    </row>
    <row r="37" spans="1:10" ht="15.75" x14ac:dyDescent="0.25">
      <c r="A37" s="2">
        <v>49</v>
      </c>
      <c r="B37" s="10" t="str">
        <f>Lähtöluettelo!B41</f>
        <v>Teemu "Dumbo" Arminen</v>
      </c>
      <c r="C37" s="10" t="str">
        <f>Lähtöluettelo!C41</f>
        <v>       Villari</v>
      </c>
      <c r="D37" s="16" t="str">
        <f>Lähtöluettelo!D41</f>
        <v>Historic</v>
      </c>
      <c r="E37" s="23">
        <f>AJAT!E47</f>
        <v>0.4145833333333333</v>
      </c>
      <c r="F37" s="23">
        <f>AJAT!F47</f>
        <v>0.41509259259259257</v>
      </c>
      <c r="G37" s="20">
        <f>SUM(F37-E37)</f>
        <v>5.0925925925926485E-4</v>
      </c>
      <c r="H37" s="1">
        <f t="shared" si="1"/>
        <v>0</v>
      </c>
      <c r="J37" s="1">
        <f t="shared" si="0"/>
        <v>1.6203703703698835E-4</v>
      </c>
    </row>
    <row r="38" spans="1:10" ht="15.75" x14ac:dyDescent="0.25">
      <c r="A38" s="57">
        <v>86</v>
      </c>
      <c r="B38" s="58" t="str">
        <f>Lähtöluettelo!B75</f>
        <v>Gharib Ikni </v>
      </c>
      <c r="C38" s="10" t="str">
        <f>Lähtöluettelo!C75</f>
        <v>       Polkupyörä</v>
      </c>
      <c r="D38" s="42" t="str">
        <f>Lähtöluettelo!D75</f>
        <v>WRC</v>
      </c>
      <c r="E38" s="43">
        <f>AJAT!E84</f>
        <v>0.42569444444444443</v>
      </c>
      <c r="F38" s="43">
        <f>AJAT!F84</f>
        <v>0.42621527777777773</v>
      </c>
      <c r="G38" s="44">
        <f>SUM(F38-E38)</f>
        <v>5.2083333333330373E-4</v>
      </c>
      <c r="H38" s="1">
        <f>SUM(G38-G37)</f>
        <v>1.1574074074038876E-5</v>
      </c>
      <c r="J38" s="1">
        <f t="shared" si="0"/>
        <v>1.7361111111102723E-4</v>
      </c>
    </row>
    <row r="39" spans="1:10" ht="15.75" x14ac:dyDescent="0.25">
      <c r="A39" s="59">
        <v>25</v>
      </c>
      <c r="B39" s="60" t="str">
        <f>Lähtöluettelo!B21</f>
        <v>Anssi Viinikka</v>
      </c>
      <c r="C39" s="10" t="str">
        <f>Lähtöluettelo!C21</f>
        <v>       Petrol Bros Gaz S2000</v>
      </c>
      <c r="D39" s="49" t="str">
        <f>Lähtöluettelo!D21</f>
        <v>S-WRC</v>
      </c>
      <c r="E39" s="50">
        <f>AJAT!E23</f>
        <v>0.40659722222222222</v>
      </c>
      <c r="F39" s="50">
        <f>AJAT!F23</f>
        <v>0.40711805555555558</v>
      </c>
      <c r="G39" s="51">
        <f>SUM(F39-E39)</f>
        <v>5.2083333333335924E-4</v>
      </c>
      <c r="H39" s="1">
        <f t="shared" si="1"/>
        <v>5.5511151231257827E-17</v>
      </c>
      <c r="J39" s="1">
        <f t="shared" si="0"/>
        <v>1.7361111111108274E-4</v>
      </c>
    </row>
    <row r="40" spans="1:10" ht="15.75" x14ac:dyDescent="0.25">
      <c r="A40" s="2">
        <v>34</v>
      </c>
      <c r="B40" s="10" t="str">
        <f>Lähtöluettelo!B28</f>
        <v>Pietari Markko </v>
      </c>
      <c r="C40" s="10" t="str">
        <f>Lähtöluettelo!C28</f>
        <v>       Polkupyörä</v>
      </c>
      <c r="D40" s="16" t="str">
        <f>Lähtöluettelo!D28</f>
        <v>Historic</v>
      </c>
      <c r="E40" s="23">
        <f>AJAT!E32</f>
        <v>0.40902777777777777</v>
      </c>
      <c r="F40" s="23">
        <f>AJAT!F32</f>
        <v>0.40954861111111113</v>
      </c>
      <c r="G40" s="20">
        <f>SUM(F40-E40)</f>
        <v>5.2083333333335924E-4</v>
      </c>
      <c r="H40" s="1">
        <f t="shared" si="1"/>
        <v>0</v>
      </c>
      <c r="J40" s="1">
        <f t="shared" si="0"/>
        <v>1.7361111111108274E-4</v>
      </c>
    </row>
    <row r="41" spans="1:10" ht="15.75" x14ac:dyDescent="0.25">
      <c r="A41" s="59">
        <v>48</v>
      </c>
      <c r="B41" s="60" t="str">
        <f>Lähtöluettelo!B40</f>
        <v>Tuomo Nikkola</v>
      </c>
      <c r="C41" s="10" t="str">
        <f>Lähtöluettelo!C40</f>
        <v>       Pikkulamppuinen Kostaja</v>
      </c>
      <c r="D41" s="49" t="str">
        <f>Lähtöluettelo!D40</f>
        <v>S-WRC</v>
      </c>
      <c r="E41" s="50">
        <f>AJAT!E46</f>
        <v>0.41423611111111108</v>
      </c>
      <c r="F41" s="50">
        <f>AJAT!F46</f>
        <v>0.4147569444444445</v>
      </c>
      <c r="G41" s="51">
        <f>SUM(F41-E41)</f>
        <v>5.2083333333341475E-4</v>
      </c>
      <c r="H41" s="1">
        <f t="shared" si="1"/>
        <v>5.5511151231257827E-17</v>
      </c>
      <c r="J41" s="1">
        <f t="shared" si="0"/>
        <v>1.7361111111113825E-4</v>
      </c>
    </row>
    <row r="42" spans="1:10" ht="15.75" x14ac:dyDescent="0.25">
      <c r="A42" s="2">
        <v>52</v>
      </c>
      <c r="B42" s="10" t="str">
        <f>Lähtöluettelo!B44</f>
        <v>Arto Tuominen </v>
      </c>
      <c r="C42" s="10" t="str">
        <f>Lähtöluettelo!C44</f>
        <v>       Nisula HRT</v>
      </c>
      <c r="D42" s="16" t="str">
        <f>Lähtöluettelo!D44</f>
        <v>Historic</v>
      </c>
      <c r="E42" s="23">
        <f>AJAT!E50</f>
        <v>0.41562499999999997</v>
      </c>
      <c r="F42" s="23">
        <f>AJAT!F50</f>
        <v>0.41614583333333338</v>
      </c>
      <c r="G42" s="20">
        <f>SUM(F42-E42)</f>
        <v>5.2083333333341475E-4</v>
      </c>
      <c r="H42" s="1">
        <f t="shared" si="1"/>
        <v>0</v>
      </c>
      <c r="J42" s="1">
        <f t="shared" si="0"/>
        <v>1.7361111111113825E-4</v>
      </c>
    </row>
    <row r="43" spans="1:10" ht="15.75" x14ac:dyDescent="0.25">
      <c r="A43" s="2">
        <v>61</v>
      </c>
      <c r="B43" s="10" t="str">
        <f>Lähtöluettelo!B53</f>
        <v>Lauri lehto</v>
      </c>
      <c r="C43" s="10" t="str">
        <f>Lähtöluettelo!C53</f>
        <v>       Mummomalli</v>
      </c>
      <c r="D43" s="16" t="str">
        <f>Lähtöluettelo!D53</f>
        <v>Historic</v>
      </c>
      <c r="E43" s="23">
        <f>AJAT!E59</f>
        <v>0.41840277777777773</v>
      </c>
      <c r="F43" s="23">
        <f>AJAT!F59</f>
        <v>0.41892361111111115</v>
      </c>
      <c r="G43" s="20">
        <f>SUM(F43-E43)</f>
        <v>5.2083333333341475E-4</v>
      </c>
      <c r="H43" s="1">
        <f t="shared" si="1"/>
        <v>0</v>
      </c>
      <c r="J43" s="1">
        <f t="shared" si="0"/>
        <v>1.7361111111113825E-4</v>
      </c>
    </row>
    <row r="44" spans="1:10" ht="15.75" x14ac:dyDescent="0.25">
      <c r="A44" s="2">
        <v>58</v>
      </c>
      <c r="B44" s="10" t="str">
        <f>Lähtöluettelo!B50</f>
        <v>Osmo Laitila</v>
      </c>
      <c r="C44" s="10" t="str">
        <f>Lähtöluettelo!C50</f>
        <v>       Legendary Yosemite</v>
      </c>
      <c r="D44" s="16" t="str">
        <f>Lähtöluettelo!D50</f>
        <v>Historic</v>
      </c>
      <c r="E44" s="23">
        <f>AJAT!E56</f>
        <v>0.41736111111111113</v>
      </c>
      <c r="F44" s="23">
        <f>AJAT!F56</f>
        <v>0.41790509259259262</v>
      </c>
      <c r="G44" s="20">
        <f>SUM(F44-E44)</f>
        <v>5.439814814814925E-4</v>
      </c>
      <c r="H44" s="1">
        <f>SUM(G44-G43)</f>
        <v>2.3148148148077752E-5</v>
      </c>
      <c r="J44" s="1">
        <f t="shared" si="0"/>
        <v>1.96759259259216E-4</v>
      </c>
    </row>
    <row r="45" spans="1:10" ht="15.75" x14ac:dyDescent="0.25">
      <c r="A45" s="2">
        <v>64</v>
      </c>
      <c r="B45" s="10" t="str">
        <f>Lähtöluettelo!B56</f>
        <v>Jussi Perälä </v>
      </c>
      <c r="C45" s="10" t="str">
        <f>Lähtöluettelo!C56</f>
        <v>       Tunturi Poni</v>
      </c>
      <c r="D45" s="16" t="str">
        <f>Lähtöluettelo!D56</f>
        <v>Historic</v>
      </c>
      <c r="E45" s="23">
        <f>AJAT!E62</f>
        <v>0.41944444444444445</v>
      </c>
      <c r="F45" s="23">
        <f>AJAT!F62</f>
        <v>0.42</v>
      </c>
      <c r="G45" s="20">
        <f>SUM(F45-E45)</f>
        <v>5.5555555555553138E-4</v>
      </c>
      <c r="H45" s="1">
        <f t="shared" si="1"/>
        <v>1.1574074074038876E-5</v>
      </c>
      <c r="J45" s="1">
        <f t="shared" si="0"/>
        <v>2.0833333333325488E-4</v>
      </c>
    </row>
    <row r="46" spans="1:10" ht="15.75" x14ac:dyDescent="0.25">
      <c r="A46" s="7">
        <v>2</v>
      </c>
      <c r="B46" s="56" t="str">
        <f>Lähtöluettelo!B5</f>
        <v>Asta remes</v>
      </c>
      <c r="C46" s="10" t="str">
        <f>Lähtöluettelo!C5</f>
        <v>    Joku vanha scott</v>
      </c>
      <c r="D46" s="39" t="str">
        <f>Lähtöluettelo!D5</f>
        <v>Lady</v>
      </c>
      <c r="E46" s="40">
        <f>AJAT!E4</f>
        <v>0.40034722222222219</v>
      </c>
      <c r="F46" s="40">
        <f>AJAT!F4</f>
        <v>0.40090277777777777</v>
      </c>
      <c r="G46" s="41">
        <f>SUM(F46-E46)</f>
        <v>5.5555555555558689E-4</v>
      </c>
      <c r="H46" s="1">
        <f t="shared" si="1"/>
        <v>5.5511151231257827E-17</v>
      </c>
      <c r="J46" s="1">
        <f t="shared" si="0"/>
        <v>2.0833333333331039E-4</v>
      </c>
    </row>
    <row r="47" spans="1:10" ht="15.75" x14ac:dyDescent="0.25">
      <c r="A47" s="7">
        <v>1</v>
      </c>
      <c r="B47" s="56" t="str">
        <f>Lähtöluettelo!B4</f>
        <v>Tanja Suiteri</v>
      </c>
      <c r="C47" s="10" t="str">
        <f>Lähtöluettelo!C4</f>
        <v>    Jupiter 3v</v>
      </c>
      <c r="D47" s="39" t="str">
        <f>Lähtöluettelo!D4</f>
        <v>Lady</v>
      </c>
      <c r="E47" s="40">
        <f>AJAT!E3</f>
        <v>0.39999999999999997</v>
      </c>
      <c r="F47" s="40">
        <f>AJAT!F3</f>
        <v>0.40057870370370369</v>
      </c>
      <c r="G47" s="41">
        <f>SUM(F47-E47)</f>
        <v>5.7870370370372015E-4</v>
      </c>
      <c r="H47" s="1">
        <f t="shared" si="1"/>
        <v>2.3148148148133263E-5</v>
      </c>
      <c r="J47" s="1">
        <f t="shared" si="0"/>
        <v>2.3148148148144365E-4</v>
      </c>
    </row>
    <row r="48" spans="1:10" ht="15.75" x14ac:dyDescent="0.25">
      <c r="A48" s="2">
        <v>43</v>
      </c>
      <c r="B48" s="10" t="str">
        <f>Lähtöluettelo!B36</f>
        <v>Tero Ahonen</v>
      </c>
      <c r="C48" s="10" t="str">
        <f>Lähtöluettelo!C36</f>
        <v>       Härkäpannu Tunturi</v>
      </c>
      <c r="D48" s="16" t="str">
        <f>Lähtöluettelo!D36</f>
        <v>Historic</v>
      </c>
      <c r="E48" s="23">
        <f>AJAT!E41</f>
        <v>0.4128472222222222</v>
      </c>
      <c r="F48" s="23">
        <f>AJAT!F41</f>
        <v>0.41342592592592592</v>
      </c>
      <c r="G48" s="20">
        <f>SUM(F48-E48)</f>
        <v>5.7870370370372015E-4</v>
      </c>
      <c r="H48" s="1">
        <f t="shared" si="1"/>
        <v>0</v>
      </c>
      <c r="J48" s="1">
        <f t="shared" si="0"/>
        <v>2.3148148148144365E-4</v>
      </c>
    </row>
    <row r="49" spans="1:10" ht="15.75" x14ac:dyDescent="0.25">
      <c r="A49" s="2">
        <v>72</v>
      </c>
      <c r="B49" s="10" t="str">
        <f>Lähtöluettelo!B64</f>
        <v>Matti Nuora *</v>
      </c>
      <c r="C49" s="10" t="str">
        <f>Lähtöluettelo!C64</f>
        <v>       Polkupyörä :)</v>
      </c>
      <c r="D49" s="16" t="str">
        <f>Lähtöluettelo!D64</f>
        <v>Historic</v>
      </c>
      <c r="E49" s="23">
        <f>AJAT!E70</f>
        <v>0.42222222222222222</v>
      </c>
      <c r="F49" s="23">
        <f>AJAT!F70</f>
        <v>0.42280092592592594</v>
      </c>
      <c r="G49" s="20">
        <f>SUM(F49-E49)</f>
        <v>5.7870370370372015E-4</v>
      </c>
      <c r="H49" s="1">
        <f t="shared" si="1"/>
        <v>0</v>
      </c>
      <c r="J49" s="1">
        <f t="shared" si="0"/>
        <v>2.3148148148144365E-4</v>
      </c>
    </row>
    <row r="50" spans="1:10" ht="15.75" x14ac:dyDescent="0.25">
      <c r="A50" s="57">
        <v>82</v>
      </c>
      <c r="B50" s="58" t="str">
        <f>Lähtöluettelo!B73</f>
        <v>Pasi Rutanen </v>
      </c>
      <c r="C50" s="10" t="str">
        <f>Lähtöluettelo!C73</f>
        <v>       Norola racing team Opel Adam 2000i</v>
      </c>
      <c r="D50" s="42" t="str">
        <f>Lähtöluettelo!D73</f>
        <v>WRC</v>
      </c>
      <c r="E50" s="43">
        <f>AJAT!E80</f>
        <v>0.42499999999999999</v>
      </c>
      <c r="F50" s="43">
        <f>AJAT!F80</f>
        <v>0.42557870370370371</v>
      </c>
      <c r="G50" s="44">
        <f>SUM(F50-E50)</f>
        <v>5.7870370370372015E-4</v>
      </c>
      <c r="H50" s="1">
        <f t="shared" si="1"/>
        <v>0</v>
      </c>
      <c r="J50" s="1">
        <f t="shared" si="0"/>
        <v>2.3148148148144365E-4</v>
      </c>
    </row>
    <row r="51" spans="1:10" ht="15.75" x14ac:dyDescent="0.25">
      <c r="A51" s="109">
        <v>36</v>
      </c>
      <c r="B51" s="108" t="str">
        <f>Lähtöluettelo!B30</f>
        <v>Ari Pärnäjärvi</v>
      </c>
      <c r="C51" s="10" t="str">
        <f>Lähtöluettelo!C30</f>
        <v>       Nopsa Picnic 3 vaihteinen</v>
      </c>
      <c r="D51" s="110" t="str">
        <f>Lähtöluettelo!D30</f>
        <v>Historic</v>
      </c>
      <c r="E51" s="111">
        <f>AJAT!E34</f>
        <v>0.41006944444444443</v>
      </c>
      <c r="F51" s="111">
        <f>AJAT!F34</f>
        <v>0.41065972222222219</v>
      </c>
      <c r="G51" s="112">
        <f>SUM(F51-E51)</f>
        <v>5.9027777777775903E-4</v>
      </c>
      <c r="H51" s="1">
        <f t="shared" si="1"/>
        <v>1.1574074074038876E-5</v>
      </c>
      <c r="J51" s="1">
        <f t="shared" si="0"/>
        <v>2.4305555555548253E-4</v>
      </c>
    </row>
    <row r="52" spans="1:10" ht="15.75" x14ac:dyDescent="0.25">
      <c r="A52" s="59">
        <v>51</v>
      </c>
      <c r="B52" s="60" t="str">
        <f>Lähtöluettelo!B43</f>
        <v>Jaakko Lavio</v>
      </c>
      <c r="C52" s="10" t="str">
        <f>Lähtöluettelo!C43</f>
        <v>       Red schimmer (ex Rino)</v>
      </c>
      <c r="D52" s="49" t="str">
        <f>Lähtöluettelo!D43</f>
        <v>S-WRC</v>
      </c>
      <c r="E52" s="50">
        <f>AJAT!E49</f>
        <v>0.4152777777777778</v>
      </c>
      <c r="F52" s="50">
        <f>AJAT!F49</f>
        <v>0.41586805555555556</v>
      </c>
      <c r="G52" s="51">
        <f>SUM(F52-E52)</f>
        <v>5.9027777777775903E-4</v>
      </c>
      <c r="H52" s="1">
        <f t="shared" si="1"/>
        <v>0</v>
      </c>
      <c r="J52" s="1">
        <f t="shared" si="0"/>
        <v>2.4305555555548253E-4</v>
      </c>
    </row>
    <row r="53" spans="1:10" ht="15.75" x14ac:dyDescent="0.25">
      <c r="A53" s="7">
        <v>4</v>
      </c>
      <c r="B53" s="56" t="str">
        <f>Lähtöluettelo!B7</f>
        <v>Maija Tuomainen</v>
      </c>
      <c r="C53" s="10" t="str">
        <f>Lähtöluettelo!C7</f>
        <v>    Canyon</v>
      </c>
      <c r="D53" s="39" t="str">
        <f>Lähtöluettelo!D7</f>
        <v>Lady</v>
      </c>
      <c r="E53" s="40">
        <f>AJAT!E6</f>
        <v>0.40104166666666669</v>
      </c>
      <c r="F53" s="40">
        <f>AJAT!F6</f>
        <v>0.40164351851851854</v>
      </c>
      <c r="G53" s="41">
        <f>SUM(F53-E53)</f>
        <v>6.0185185185185341E-4</v>
      </c>
      <c r="H53" s="1">
        <f t="shared" si="1"/>
        <v>1.1574074074094387E-5</v>
      </c>
      <c r="J53" s="1">
        <f t="shared" si="0"/>
        <v>2.5462962962957691E-4</v>
      </c>
    </row>
    <row r="54" spans="1:10" ht="15.75" x14ac:dyDescent="0.25">
      <c r="A54" s="59">
        <v>63</v>
      </c>
      <c r="B54" s="60" t="str">
        <f>Lähtöluettelo!B55</f>
        <v>Henri Saarinen</v>
      </c>
      <c r="C54" s="10" t="str">
        <f>Lähtöluettelo!C55</f>
        <v>       Tunturi</v>
      </c>
      <c r="D54" s="49" t="str">
        <f>Lähtöluettelo!D55</f>
        <v>S-WRC</v>
      </c>
      <c r="E54" s="50">
        <f>AJAT!E61</f>
        <v>0.41909722222222223</v>
      </c>
      <c r="F54" s="50">
        <f>AJAT!F61</f>
        <v>0.41969907407407409</v>
      </c>
      <c r="G54" s="51">
        <f>SUM(F54-E54)</f>
        <v>6.0185185185185341E-4</v>
      </c>
      <c r="H54" s="1">
        <f t="shared" si="1"/>
        <v>0</v>
      </c>
      <c r="J54" s="1">
        <f t="shared" si="0"/>
        <v>2.5462962962957691E-4</v>
      </c>
    </row>
    <row r="55" spans="1:10" ht="15.75" x14ac:dyDescent="0.25">
      <c r="A55" s="2">
        <v>40</v>
      </c>
      <c r="B55" s="10" t="str">
        <f>Lähtöluettelo!B33</f>
        <v>Teemu Nyyssönen</v>
      </c>
      <c r="C55" s="10" t="str">
        <f>Lähtöluettelo!C33</f>
        <v>       Hankitaan</v>
      </c>
      <c r="D55" s="16" t="str">
        <f>Lähtöluettelo!D33</f>
        <v>Historic</v>
      </c>
      <c r="E55" s="23">
        <f>AJAT!E38</f>
        <v>0.41111111111111115</v>
      </c>
      <c r="F55" s="23">
        <f>AJAT!F38</f>
        <v>0.41174768518518517</v>
      </c>
      <c r="G55" s="20">
        <f>SUM(F55-E55)</f>
        <v>6.3657407407402555E-4</v>
      </c>
      <c r="H55" s="1">
        <f t="shared" si="1"/>
        <v>3.4722222222172139E-5</v>
      </c>
      <c r="J55" s="1">
        <f t="shared" si="0"/>
        <v>2.8935185185174905E-4</v>
      </c>
    </row>
    <row r="56" spans="1:10" ht="15.75" x14ac:dyDescent="0.25">
      <c r="A56" s="57">
        <v>87</v>
      </c>
      <c r="B56" s="58" t="str">
        <f>Lähtöluettelo!B76</f>
        <v>Leevi Kastikainen *</v>
      </c>
      <c r="C56" s="10" t="str">
        <f>Lähtöluettelo!C76</f>
        <v>       Leevi's Kebab</v>
      </c>
      <c r="D56" s="42" t="str">
        <f>Lähtöluettelo!D76</f>
        <v>WRC</v>
      </c>
      <c r="E56" s="43">
        <f>AJAT!E85</f>
        <v>0.42604166666666665</v>
      </c>
      <c r="F56" s="43">
        <f>AJAT!F85</f>
        <v>0.42667824074074073</v>
      </c>
      <c r="G56" s="44">
        <f>SUM(F56-E56)</f>
        <v>6.3657407407408106E-4</v>
      </c>
      <c r="H56" s="1">
        <f t="shared" si="1"/>
        <v>5.5511151231257827E-17</v>
      </c>
      <c r="J56" s="1">
        <f t="shared" si="0"/>
        <v>2.8935185185180456E-4</v>
      </c>
    </row>
    <row r="57" spans="1:10" ht="15.75" x14ac:dyDescent="0.25">
      <c r="A57" s="2">
        <v>76</v>
      </c>
      <c r="B57" s="10" t="str">
        <f>Lähtöluettelo!B68</f>
        <v>Aleksi Paakkarinen</v>
      </c>
      <c r="C57" s="10" t="str">
        <f>Lähtöluettelo!C68</f>
        <v>       Mummon vanha</v>
      </c>
      <c r="D57" s="16" t="str">
        <f>Lähtöluettelo!D68</f>
        <v>Historic</v>
      </c>
      <c r="E57" s="23">
        <f>AJAT!E74</f>
        <v>0.4236111111111111</v>
      </c>
      <c r="F57" s="23">
        <f>AJAT!F74</f>
        <v>0.42428240740740741</v>
      </c>
      <c r="G57" s="20">
        <f>SUM(F57-E57)</f>
        <v>6.7129629629630871E-4</v>
      </c>
      <c r="H57" s="1">
        <f t="shared" si="1"/>
        <v>3.472222222222765E-5</v>
      </c>
      <c r="J57" s="1">
        <f t="shared" si="0"/>
        <v>3.2407407407403221E-4</v>
      </c>
    </row>
    <row r="58" spans="1:10" ht="15.75" x14ac:dyDescent="0.25">
      <c r="A58" s="2">
        <v>67</v>
      </c>
      <c r="B58" s="10" t="str">
        <f>Lähtöluettelo!B59</f>
        <v>Antti Kihlström </v>
      </c>
      <c r="C58" s="10" t="str">
        <f>Lähtöluettelo!C59</f>
        <v>       Hirmunen</v>
      </c>
      <c r="D58" s="16" t="str">
        <f>Lähtöluettelo!D59</f>
        <v>Historic</v>
      </c>
      <c r="E58" s="23">
        <f>AJAT!E65</f>
        <v>0.42048611111111112</v>
      </c>
      <c r="F58" s="23">
        <f>AJAT!F65</f>
        <v>0.42119212962962965</v>
      </c>
      <c r="G58" s="20">
        <f>SUM(F58-E58)</f>
        <v>7.0601851851853636E-4</v>
      </c>
      <c r="H58" s="1">
        <f t="shared" si="1"/>
        <v>3.472222222222765E-5</v>
      </c>
      <c r="J58" s="1">
        <f t="shared" si="0"/>
        <v>3.5879629629625986E-4</v>
      </c>
    </row>
    <row r="59" spans="1:10" ht="15.75" x14ac:dyDescent="0.25">
      <c r="A59" s="57">
        <v>68</v>
      </c>
      <c r="B59" s="58" t="str">
        <f>Lähtöluettelo!B60</f>
        <v>Reino Koskinen</v>
      </c>
      <c r="C59" s="10" t="str">
        <f>Lähtöluettelo!C60</f>
        <v>       Musta Syöjätär</v>
      </c>
      <c r="D59" s="42" t="str">
        <f>Lähtöluettelo!D60</f>
        <v>WRC</v>
      </c>
      <c r="E59" s="43">
        <f>AJAT!E66</f>
        <v>0.42083333333333334</v>
      </c>
      <c r="F59" s="43">
        <f>AJAT!F66</f>
        <v>0.42156250000000001</v>
      </c>
      <c r="G59" s="44">
        <f>SUM(F59-E59)</f>
        <v>7.2916666666666963E-4</v>
      </c>
      <c r="H59" s="1">
        <f t="shared" si="1"/>
        <v>2.3148148148133263E-5</v>
      </c>
      <c r="J59" s="1">
        <f t="shared" si="0"/>
        <v>3.8194444444439313E-4</v>
      </c>
    </row>
    <row r="60" spans="1:10" ht="15.75" x14ac:dyDescent="0.25">
      <c r="A60" s="7">
        <v>3</v>
      </c>
      <c r="B60" s="56" t="str">
        <f>Lähtöluettelo!B6</f>
        <v>Piia Suiteri</v>
      </c>
      <c r="C60" s="10" t="str">
        <f>Lähtöluettelo!C6</f>
        <v>    Nishiki Cross hybrid 352 allroads</v>
      </c>
      <c r="D60" s="39" t="str">
        <f>Lähtöluettelo!D6</f>
        <v>Lady</v>
      </c>
      <c r="E60" s="40">
        <f>AJAT!E5</f>
        <v>0.40069444444444446</v>
      </c>
      <c r="F60" s="40">
        <f>AJAT!F5</f>
        <v>0.40144675925925927</v>
      </c>
      <c r="G60" s="41">
        <f>SUM(F60-E60)</f>
        <v>7.5231481481480289E-4</v>
      </c>
      <c r="H60" s="1">
        <f t="shared" si="1"/>
        <v>2.3148148148133263E-5</v>
      </c>
      <c r="J60" s="1">
        <f t="shared" si="0"/>
        <v>4.0509259259252639E-4</v>
      </c>
    </row>
    <row r="61" spans="1:10" ht="15.75" x14ac:dyDescent="0.25">
      <c r="A61" s="7">
        <v>7</v>
      </c>
      <c r="B61" s="56" t="str">
        <f>Lähtöluettelo!B10</f>
        <v>Susanna Tolsa</v>
      </c>
      <c r="C61" s="10" t="str">
        <f>Lähtöluettelo!C10</f>
        <v>    Trek X-Cal</v>
      </c>
      <c r="D61" s="39" t="str">
        <f>Lähtöluettelo!D10</f>
        <v>Lady</v>
      </c>
      <c r="E61" s="40">
        <f>AJAT!E9</f>
        <v>0.40208333333333335</v>
      </c>
      <c r="F61" s="40">
        <f>AJAT!F9</f>
        <v>0.40285879629629634</v>
      </c>
      <c r="G61" s="41">
        <f>SUM(F61-E61)</f>
        <v>7.7546296296299166E-4</v>
      </c>
      <c r="H61" s="1">
        <f t="shared" si="1"/>
        <v>2.3148148148188774E-5</v>
      </c>
      <c r="J61" s="1">
        <f t="shared" si="0"/>
        <v>4.2824074074071516E-4</v>
      </c>
    </row>
    <row r="62" spans="1:10" ht="15.75" x14ac:dyDescent="0.25">
      <c r="A62" s="2">
        <v>30</v>
      </c>
      <c r="B62" s="10" t="str">
        <f>Lähtöluettelo!B26</f>
        <v>Marko Sojonen </v>
      </c>
      <c r="C62" s="10" t="str">
        <f>Lähtöluettelo!C26</f>
        <v>       Työsuhde Polkupyörä</v>
      </c>
      <c r="D62" s="16" t="str">
        <f>Lähtöluettelo!D26</f>
        <v>Historic</v>
      </c>
      <c r="E62" s="23">
        <f>AJAT!E28</f>
        <v>0.40833333333333338</v>
      </c>
      <c r="F62" s="23">
        <f>AJAT!F28</f>
        <v>0.40912037037037036</v>
      </c>
      <c r="G62" s="20">
        <f>SUM(F62-E62)</f>
        <v>7.8703703703697503E-4</v>
      </c>
      <c r="H62" s="1">
        <f t="shared" si="1"/>
        <v>1.1574074073983365E-5</v>
      </c>
      <c r="J62" s="1">
        <f t="shared" si="0"/>
        <v>4.3981481481469853E-4</v>
      </c>
    </row>
    <row r="63" spans="1:10" ht="15.75" x14ac:dyDescent="0.25">
      <c r="A63" s="59">
        <v>69</v>
      </c>
      <c r="B63" s="60" t="str">
        <f>Lähtöluettelo!B61</f>
        <v>Sascha Koschmieder *</v>
      </c>
      <c r="C63" s="60" t="str">
        <f>Lähtöluettelo!C61</f>
        <v>       KossuIceOne</v>
      </c>
      <c r="D63" s="49" t="str">
        <f>Lähtöluettelo!D61</f>
        <v>S-WRC</v>
      </c>
      <c r="E63" s="50">
        <f>AJAT!E67</f>
        <v>0.4211805555555555</v>
      </c>
      <c r="F63" s="50">
        <f>AJAT!F67</f>
        <v>0.42199074074074078</v>
      </c>
      <c r="G63" s="51">
        <f>SUM(F63-E63)</f>
        <v>8.1018518518527483E-4</v>
      </c>
      <c r="H63" s="1">
        <f t="shared" si="1"/>
        <v>2.3148148148299796E-5</v>
      </c>
      <c r="J63" s="1">
        <f t="shared" si="0"/>
        <v>4.6296296296299833E-4</v>
      </c>
    </row>
    <row r="64" spans="1:10" ht="15.75" x14ac:dyDescent="0.25">
      <c r="A64" s="2">
        <v>74</v>
      </c>
      <c r="B64" s="10" t="str">
        <f>Lähtöluettelo!B66</f>
        <v>Aatu Tunturi </v>
      </c>
      <c r="C64" s="10" t="str">
        <f>Lähtöluettelo!C66</f>
        <v>       Polkupyörä</v>
      </c>
      <c r="D64" s="16" t="str">
        <f>Lähtöluettelo!D66</f>
        <v>Historic</v>
      </c>
      <c r="E64" s="23">
        <f>AJAT!E72</f>
        <v>0.42291666666666666</v>
      </c>
      <c r="F64" s="23">
        <f>AJAT!F72</f>
        <v>0.42373842592592598</v>
      </c>
      <c r="G64" s="20">
        <f>SUM(F64-E64)</f>
        <v>8.217592592593137E-4</v>
      </c>
      <c r="H64" s="1">
        <f t="shared" si="1"/>
        <v>1.1574074074038876E-5</v>
      </c>
      <c r="J64" s="1">
        <f t="shared" si="0"/>
        <v>4.745370370370372E-4</v>
      </c>
    </row>
    <row r="65" spans="1:10" ht="15.75" x14ac:dyDescent="0.25">
      <c r="A65" s="54">
        <v>12</v>
      </c>
      <c r="B65" s="55" t="str">
        <f>Lähtöluettelo!B14</f>
        <v>Timo Klemetti</v>
      </c>
      <c r="C65" s="10" t="str">
        <f>Lähtöluettelo!C14</f>
        <v>       Pappa pyörä</v>
      </c>
      <c r="D65" s="45" t="str">
        <f>Lähtöluettelo!D14</f>
        <v>Seniorit</v>
      </c>
      <c r="E65" s="46">
        <f>AJAT!E14</f>
        <v>0.40312500000000001</v>
      </c>
      <c r="F65" s="46">
        <f>AJAT!F14</f>
        <v>0.40399305555555554</v>
      </c>
      <c r="G65" s="47">
        <f>SUM(F65-E65)</f>
        <v>8.6805555555552472E-4</v>
      </c>
      <c r="H65" s="1">
        <f t="shared" si="1"/>
        <v>4.6296296296211015E-5</v>
      </c>
      <c r="J65" s="1">
        <f t="shared" si="0"/>
        <v>5.2083333333324822E-4</v>
      </c>
    </row>
    <row r="66" spans="1:10" ht="15.75" x14ac:dyDescent="0.25">
      <c r="A66" s="7">
        <v>6</v>
      </c>
      <c r="B66" s="56" t="str">
        <f>Lähtöluettelo!B9</f>
        <v>Jenni Rönkkö</v>
      </c>
      <c r="C66" s="10" t="str">
        <f>Lähtöluettelo!C9</f>
        <v>    Mummomallinmankeli</v>
      </c>
      <c r="D66" s="39" t="str">
        <f>Lähtöluettelo!D9</f>
        <v>Lady</v>
      </c>
      <c r="E66" s="40">
        <f>AJAT!E8</f>
        <v>0.40173611111111113</v>
      </c>
      <c r="F66" s="40">
        <f>AJAT!F8</f>
        <v>0.40266203703703707</v>
      </c>
      <c r="G66" s="41">
        <f>SUM(F66-E66)</f>
        <v>9.2592592592594114E-4</v>
      </c>
      <c r="H66" s="1">
        <f t="shared" si="1"/>
        <v>5.7870370370416424E-5</v>
      </c>
      <c r="J66" s="1">
        <f t="shared" si="0"/>
        <v>5.7870370370366464E-4</v>
      </c>
    </row>
    <row r="67" spans="1:10" ht="15.75" x14ac:dyDescent="0.25">
      <c r="A67" s="54">
        <v>11</v>
      </c>
      <c r="B67" s="55" t="str">
        <f>Lähtöluettelo!B13</f>
        <v>Timo Nyyssönen</v>
      </c>
      <c r="C67" s="10" t="str">
        <f>Lähtöluettelo!C13</f>
        <v>       Se nopsa taas</v>
      </c>
      <c r="D67" s="45" t="str">
        <f>Lähtöluettelo!D13</f>
        <v>Seniorit</v>
      </c>
      <c r="E67" s="46">
        <f>AJAT!E13</f>
        <v>0.40277777777777773</v>
      </c>
      <c r="F67" s="46">
        <f>AJAT!F13</f>
        <v>0.40383101851851855</v>
      </c>
      <c r="G67" s="47">
        <f>SUM(F67-E67)</f>
        <v>1.0532407407408129E-3</v>
      </c>
      <c r="H67" s="1">
        <f t="shared" si="1"/>
        <v>1.2731481481487172E-4</v>
      </c>
      <c r="J67" s="1">
        <f t="shared" si="0"/>
        <v>7.0601851851853636E-4</v>
      </c>
    </row>
    <row r="68" spans="1:10" ht="15.75" x14ac:dyDescent="0.25">
      <c r="A68" s="2">
        <v>46</v>
      </c>
      <c r="B68" s="10" t="str">
        <f>Lähtöluettelo!B38</f>
        <v>Elmeri Mäki-Kulmala *</v>
      </c>
      <c r="C68" s="10" t="str">
        <f>Lähtöluettelo!C38</f>
        <v>       Putkirunko-Tunturi gr.B</v>
      </c>
      <c r="D68" s="16" t="str">
        <f>Lähtöluettelo!D38</f>
        <v>Historic</v>
      </c>
      <c r="E68" s="23">
        <f>AJAT!E44</f>
        <v>0.4135416666666667</v>
      </c>
      <c r="F68" s="23">
        <f>AJAT!F44</f>
        <v>0.41461805555555559</v>
      </c>
      <c r="G68" s="20">
        <f>SUM(F68-E68)</f>
        <v>1.0763888888888906E-3</v>
      </c>
      <c r="H68" s="1">
        <f t="shared" si="1"/>
        <v>2.3148148148077752E-5</v>
      </c>
      <c r="J68" s="1">
        <f t="shared" ref="J68:J85" si="3">G68-$G$3</f>
        <v>7.2916666666661412E-4</v>
      </c>
    </row>
    <row r="69" spans="1:10" ht="15.75" x14ac:dyDescent="0.25">
      <c r="A69" s="7">
        <v>5</v>
      </c>
      <c r="B69" s="56" t="str">
        <f>Lähtöluettelo!B8</f>
        <v>Seija Suiteri</v>
      </c>
      <c r="C69" s="10" t="str">
        <f>Lähtöluettelo!C8</f>
        <v>    Helkama S2800</v>
      </c>
      <c r="D69" s="39" t="str">
        <f>Lähtöluettelo!D8</f>
        <v>Lady</v>
      </c>
      <c r="E69" s="40">
        <f>AJAT!E7</f>
        <v>0.40138888888888885</v>
      </c>
      <c r="F69" s="40">
        <f>AJAT!F7</f>
        <v>0.40248842592592587</v>
      </c>
      <c r="G69" s="41">
        <f>SUM(F69-E69)</f>
        <v>1.0995370370370239E-3</v>
      </c>
      <c r="H69" s="1">
        <f t="shared" ref="H69:H85" si="4">SUM(G69-G68)</f>
        <v>2.3148148148133263E-5</v>
      </c>
      <c r="J69" s="1">
        <f t="shared" si="3"/>
        <v>7.5231481481474738E-4</v>
      </c>
    </row>
    <row r="70" spans="1:10" ht="15.75" x14ac:dyDescent="0.25">
      <c r="A70" s="7">
        <v>8</v>
      </c>
      <c r="B70" s="56" t="str">
        <f>Lähtöluettelo!B11</f>
        <v>Niina Siemssen</v>
      </c>
      <c r="C70" s="10" t="str">
        <f>Lähtöluettelo!C11</f>
        <v>    It Bike</v>
      </c>
      <c r="D70" s="39" t="str">
        <f>Lähtöluettelo!D11</f>
        <v>Lady</v>
      </c>
      <c r="E70" s="40">
        <f>AJAT!E10</f>
        <v>0.40243055555555557</v>
      </c>
      <c r="F70" s="40">
        <f>AJAT!F10</f>
        <v>0.40381944444444445</v>
      </c>
      <c r="G70" s="41">
        <f>SUM(F70-E70)</f>
        <v>1.388888888888884E-3</v>
      </c>
      <c r="H70" s="1">
        <f t="shared" si="4"/>
        <v>2.8935185185186008E-4</v>
      </c>
      <c r="J70" s="1">
        <f t="shared" si="3"/>
        <v>1.0416666666666075E-3</v>
      </c>
    </row>
    <row r="71" spans="1:10" ht="15.75" x14ac:dyDescent="0.25">
      <c r="A71" s="57">
        <v>14</v>
      </c>
      <c r="B71" s="58" t="str">
        <f>Lähtöluettelo!B16</f>
        <v>Moisanen/Hälikkä</v>
      </c>
      <c r="C71" s="10" t="str">
        <f>Lähtöluettelo!C16</f>
        <v>       DP Duo</v>
      </c>
      <c r="D71" s="42" t="str">
        <f>Lähtöluettelo!D16</f>
        <v>WRC</v>
      </c>
      <c r="E71" s="43">
        <f>AJAT!E16</f>
        <v>0.40347222222222223</v>
      </c>
      <c r="F71" s="43">
        <f>AJAT!F16</f>
        <v>0.40506944444444443</v>
      </c>
      <c r="G71" s="44">
        <f>SUM(F71-E71)</f>
        <v>1.5972222222221943E-3</v>
      </c>
      <c r="H71" s="1">
        <f t="shared" si="4"/>
        <v>2.0833333333331039E-4</v>
      </c>
      <c r="J71" s="1">
        <f t="shared" si="3"/>
        <v>1.2499999999999178E-3</v>
      </c>
    </row>
    <row r="72" spans="1:10" ht="15.75" x14ac:dyDescent="0.25">
      <c r="A72" s="2">
        <v>15</v>
      </c>
      <c r="B72" s="10" t="e">
        <f>Lähtöluettelo!#REF!</f>
        <v>#REF!</v>
      </c>
      <c r="C72" s="10" t="e">
        <f>Lähtöluettelo!#REF!</f>
        <v>#REF!</v>
      </c>
      <c r="D72" s="16" t="e">
        <f>Lähtöluettelo!#REF!</f>
        <v>#REF!</v>
      </c>
      <c r="E72" s="23">
        <f>AJAT!E17</f>
        <v>0.40358796296296301</v>
      </c>
      <c r="F72" s="23">
        <f>AJAT!F17</f>
        <v>0.40706018518518516</v>
      </c>
      <c r="G72" s="20">
        <f>SUM(F72-E72)</f>
        <v>3.4722222222221544E-3</v>
      </c>
      <c r="H72" s="1">
        <f t="shared" si="4"/>
        <v>1.87499999999996E-3</v>
      </c>
      <c r="J72" s="1">
        <f t="shared" si="3"/>
        <v>3.1249999999998779E-3</v>
      </c>
    </row>
    <row r="73" spans="1:10" ht="15.75" x14ac:dyDescent="0.25">
      <c r="A73" s="59">
        <v>24</v>
      </c>
      <c r="B73" s="60" t="e">
        <f>Lähtöluettelo!#REF!</f>
        <v>#REF!</v>
      </c>
      <c r="C73" s="10" t="e">
        <f>Lähtöluettelo!#REF!</f>
        <v>#REF!</v>
      </c>
      <c r="D73" s="49" t="e">
        <f>Lähtöluettelo!#REF!</f>
        <v>#REF!</v>
      </c>
      <c r="E73" s="50">
        <f>AJAT!E22</f>
        <v>0.40636574074074078</v>
      </c>
      <c r="F73" s="50">
        <f>AJAT!F22</f>
        <v>0.40983796296296293</v>
      </c>
      <c r="G73" s="51">
        <f>SUM(F73-E73)</f>
        <v>3.4722222222221544E-3</v>
      </c>
      <c r="H73" s="1">
        <f t="shared" si="4"/>
        <v>0</v>
      </c>
      <c r="J73" s="1">
        <f t="shared" si="3"/>
        <v>3.1249999999998779E-3</v>
      </c>
    </row>
    <row r="74" spans="1:10" ht="15.75" x14ac:dyDescent="0.25">
      <c r="A74" s="2">
        <v>80</v>
      </c>
      <c r="B74" s="10" t="str">
        <f>Lähtöluettelo!B71</f>
        <v>Mika Lindeqvist *</v>
      </c>
      <c r="C74" s="10" t="str">
        <f>Lähtöluettelo!C71</f>
        <v>       Kronan Swedish Army Limited Edition</v>
      </c>
      <c r="D74" s="16" t="str">
        <f>Lähtöluettelo!D71</f>
        <v>Historic</v>
      </c>
      <c r="E74" s="23">
        <f>AJAT!E78</f>
        <v>0.42442129629629632</v>
      </c>
      <c r="F74" s="23">
        <f>AJAT!F78</f>
        <v>0.42789351851851848</v>
      </c>
      <c r="G74" s="20">
        <f>SUM(F74-E74)</f>
        <v>3.4722222222221544E-3</v>
      </c>
      <c r="H74" s="1">
        <f t="shared" si="4"/>
        <v>0</v>
      </c>
      <c r="J74" s="1">
        <f t="shared" si="3"/>
        <v>3.1249999999998779E-3</v>
      </c>
    </row>
    <row r="75" spans="1:10" ht="15.75" x14ac:dyDescent="0.25">
      <c r="A75" s="7">
        <v>9</v>
      </c>
      <c r="B75" s="56" t="e">
        <f>Lähtöluettelo!#REF!</f>
        <v>#REF!</v>
      </c>
      <c r="C75" s="10" t="e">
        <f>Lähtöluettelo!#REF!</f>
        <v>#REF!</v>
      </c>
      <c r="D75" s="39" t="e">
        <f>Lähtöluettelo!#REF!</f>
        <v>#REF!</v>
      </c>
      <c r="E75" s="40">
        <f>AJAT!E11</f>
        <v>0.40254629629629629</v>
      </c>
      <c r="F75" s="40">
        <f>AJAT!F11</f>
        <v>0.4060185185185185</v>
      </c>
      <c r="G75" s="41">
        <f>SUM(F75-E75)</f>
        <v>3.4722222222222099E-3</v>
      </c>
      <c r="H75" s="1">
        <f t="shared" si="4"/>
        <v>5.5511151231257827E-17</v>
      </c>
      <c r="J75" s="1">
        <f t="shared" si="3"/>
        <v>3.1249999999999334E-3</v>
      </c>
    </row>
    <row r="76" spans="1:10" ht="15.75" x14ac:dyDescent="0.25">
      <c r="A76" s="54">
        <v>10</v>
      </c>
      <c r="B76" s="55" t="str">
        <f>Lähtöluettelo!B12</f>
        <v>Asko autio </v>
      </c>
      <c r="C76" s="10" t="str">
        <f>Lähtöluettelo!C12</f>
        <v>       ?</v>
      </c>
      <c r="D76" s="45" t="str">
        <f>Lähtöluettelo!D12</f>
        <v>Seniorit</v>
      </c>
      <c r="E76" s="46">
        <f>AJAT!E12</f>
        <v>0.40254629629629629</v>
      </c>
      <c r="F76" s="46">
        <f>AJAT!F12</f>
        <v>0.4060185185185185</v>
      </c>
      <c r="G76" s="47">
        <f>SUM(F76-E76)</f>
        <v>3.4722222222222099E-3</v>
      </c>
      <c r="H76" s="1">
        <f t="shared" si="4"/>
        <v>0</v>
      </c>
      <c r="J76" s="1">
        <f t="shared" si="3"/>
        <v>3.1249999999999334E-3</v>
      </c>
    </row>
    <row r="77" spans="1:10" ht="15.75" x14ac:dyDescent="0.25">
      <c r="A77" s="54">
        <v>13</v>
      </c>
      <c r="B77" s="55" t="str">
        <f>Lähtöluettelo!B15</f>
        <v>Hannu Antila *</v>
      </c>
      <c r="C77" s="10" t="str">
        <f>Lähtöluettelo!C15</f>
        <v>       ?</v>
      </c>
      <c r="D77" s="45" t="str">
        <f>Lähtöluettelo!D15</f>
        <v>Seniorit</v>
      </c>
      <c r="E77" s="46">
        <f>AJAT!E15</f>
        <v>0.40324074074074073</v>
      </c>
      <c r="F77" s="46">
        <f>AJAT!F15</f>
        <v>0.40671296296296294</v>
      </c>
      <c r="G77" s="47">
        <f>SUM(F77-E77)</f>
        <v>3.4722222222222099E-3</v>
      </c>
      <c r="H77" s="1">
        <f>SUM(G77-G76)</f>
        <v>0</v>
      </c>
      <c r="J77" s="1">
        <f t="shared" si="3"/>
        <v>3.1249999999999334E-3</v>
      </c>
    </row>
    <row r="78" spans="1:10" ht="15.75" x14ac:dyDescent="0.25">
      <c r="A78" s="57">
        <v>32</v>
      </c>
      <c r="B78" s="58" t="e">
        <f>Lähtöluettelo!#REF!</f>
        <v>#REF!</v>
      </c>
      <c r="C78" s="10" t="e">
        <f>Lähtöluettelo!#REF!</f>
        <v>#REF!</v>
      </c>
      <c r="D78" s="42" t="e">
        <f>Lähtöluettelo!#REF!</f>
        <v>#REF!</v>
      </c>
      <c r="E78" s="43">
        <f>AJAT!E30</f>
        <v>0.40856481481481483</v>
      </c>
      <c r="F78" s="43">
        <f>AJAT!F30</f>
        <v>0.41203703703703703</v>
      </c>
      <c r="G78" s="44">
        <f>SUM(F78-E78)</f>
        <v>3.4722222222222099E-3</v>
      </c>
      <c r="H78" s="1">
        <f t="shared" si="4"/>
        <v>0</v>
      </c>
      <c r="J78" s="1">
        <f t="shared" si="3"/>
        <v>3.1249999999999334E-3</v>
      </c>
    </row>
    <row r="79" spans="1:10" ht="15.75" x14ac:dyDescent="0.25">
      <c r="A79" s="59">
        <v>45</v>
      </c>
      <c r="B79" s="60" t="e">
        <f>Lähtöluettelo!#REF!</f>
        <v>#REF!</v>
      </c>
      <c r="C79" s="10" t="e">
        <f>Lähtöluettelo!#REF!</f>
        <v>#REF!</v>
      </c>
      <c r="D79" s="49" t="e">
        <f>Lähtöluettelo!#REF!</f>
        <v>#REF!</v>
      </c>
      <c r="E79" s="50">
        <f>AJAT!E43</f>
        <v>0.4133101851851852</v>
      </c>
      <c r="F79" s="50">
        <f>AJAT!F43</f>
        <v>0.41678240740740741</v>
      </c>
      <c r="G79" s="51">
        <f>SUM(F79-E79)</f>
        <v>3.4722222222222099E-3</v>
      </c>
      <c r="H79" s="1">
        <f t="shared" si="4"/>
        <v>0</v>
      </c>
      <c r="J79" s="1">
        <f t="shared" si="3"/>
        <v>3.1249999999999334E-3</v>
      </c>
    </row>
    <row r="80" spans="1:10" ht="15.75" x14ac:dyDescent="0.25">
      <c r="A80" s="2">
        <v>31</v>
      </c>
      <c r="B80" s="10" t="e">
        <f>Lähtöluettelo!#REF!</f>
        <v>#REF!</v>
      </c>
      <c r="C80" s="10" t="e">
        <f>Lähtöluettelo!#REF!</f>
        <v>#REF!</v>
      </c>
      <c r="D80" s="16" t="e">
        <f>Lähtöluettelo!#REF!</f>
        <v>#REF!</v>
      </c>
      <c r="E80" s="23">
        <f>AJAT!E29</f>
        <v>0.40844907407407405</v>
      </c>
      <c r="F80" s="23">
        <f>AJAT!F29</f>
        <v>0.41192129629629631</v>
      </c>
      <c r="G80" s="20">
        <f>SUM(F80-E80)</f>
        <v>3.4722222222222654E-3</v>
      </c>
      <c r="H80" s="1">
        <f t="shared" si="4"/>
        <v>5.5511151231257827E-17</v>
      </c>
      <c r="J80" s="1">
        <f t="shared" si="3"/>
        <v>3.1249999999999889E-3</v>
      </c>
    </row>
    <row r="81" spans="1:10" ht="15.75" x14ac:dyDescent="0.25">
      <c r="A81" s="59">
        <v>39</v>
      </c>
      <c r="B81" s="60" t="e">
        <f>Lähtöluettelo!#REF!</f>
        <v>#REF!</v>
      </c>
      <c r="C81" s="10" t="e">
        <f>Lähtöluettelo!#REF!</f>
        <v>#REF!</v>
      </c>
      <c r="D81" s="49" t="e">
        <f>Lähtöluettelo!#REF!</f>
        <v>#REF!</v>
      </c>
      <c r="E81" s="50">
        <f>AJAT!E37</f>
        <v>0.41087962962962959</v>
      </c>
      <c r="F81" s="50">
        <f>AJAT!F37</f>
        <v>0.41435185185185186</v>
      </c>
      <c r="G81" s="51">
        <f>SUM(F81-E81)</f>
        <v>3.4722222222222654E-3</v>
      </c>
      <c r="H81" s="1">
        <f t="shared" si="4"/>
        <v>0</v>
      </c>
      <c r="J81" s="1">
        <f t="shared" si="3"/>
        <v>3.1249999999999889E-3</v>
      </c>
    </row>
    <row r="82" spans="1:10" ht="15.75" x14ac:dyDescent="0.25">
      <c r="A82" s="2">
        <v>55</v>
      </c>
      <c r="B82" s="10" t="str">
        <f>Lähtöluettelo!B47</f>
        <v>Mika Porkka *</v>
      </c>
      <c r="C82" s="10" t="str">
        <f>Lähtöluettelo!C47</f>
        <v>       Helkama Hyper</v>
      </c>
      <c r="D82" s="16" t="str">
        <f>Lähtöluettelo!D47</f>
        <v>Historic</v>
      </c>
      <c r="E82" s="23">
        <f>AJAT!E53</f>
        <v>0.41643518518518513</v>
      </c>
      <c r="F82" s="23">
        <f>AJAT!F53</f>
        <v>0.4199074074074074</v>
      </c>
      <c r="G82" s="20">
        <f>SUM(F82-E82)</f>
        <v>3.4722222222222654E-3</v>
      </c>
      <c r="H82" s="1">
        <f>SUM(G82-G81)</f>
        <v>0</v>
      </c>
      <c r="J82" s="1">
        <f t="shared" si="3"/>
        <v>3.1249999999999889E-3</v>
      </c>
    </row>
    <row r="83" spans="1:10" ht="15.75" x14ac:dyDescent="0.25">
      <c r="A83" s="2">
        <v>78</v>
      </c>
      <c r="B83" s="10" t="e">
        <f>Lähtöluettelo!#REF!</f>
        <v>#REF!</v>
      </c>
      <c r="C83" s="10" t="e">
        <f>Lähtöluettelo!#REF!</f>
        <v>#REF!</v>
      </c>
      <c r="D83" s="16" t="e">
        <f>Lähtöluettelo!#REF!</f>
        <v>#REF!</v>
      </c>
      <c r="E83" s="23">
        <f>AJAT!E76</f>
        <v>0.42407407407407405</v>
      </c>
      <c r="F83" s="23">
        <f>AJAT!F76</f>
        <v>0.42754629629629631</v>
      </c>
      <c r="G83" s="20">
        <f>SUM(F83-E83)</f>
        <v>3.4722222222222654E-3</v>
      </c>
      <c r="H83" s="1">
        <f>SUM(G83-G82)</f>
        <v>0</v>
      </c>
      <c r="J83" s="1">
        <f t="shared" si="3"/>
        <v>3.1249999999999889E-3</v>
      </c>
    </row>
    <row r="84" spans="1:10" ht="15.75" x14ac:dyDescent="0.25">
      <c r="A84" s="57">
        <v>83</v>
      </c>
      <c r="B84" s="58" t="e">
        <f>Lähtöluettelo!#REF!</f>
        <v>#REF!</v>
      </c>
      <c r="C84" s="10" t="e">
        <f>Lähtöluettelo!#REF!</f>
        <v>#REF!</v>
      </c>
      <c r="D84" s="42" t="e">
        <f>Lähtöluettelo!#REF!</f>
        <v>#REF!</v>
      </c>
      <c r="E84" s="43">
        <f>AJAT!E81</f>
        <v>0.42511574074074071</v>
      </c>
      <c r="F84" s="43">
        <f>AJAT!F81</f>
        <v>0.42858796296296298</v>
      </c>
      <c r="G84" s="44">
        <f>SUM(F84-E84)</f>
        <v>3.4722222222222654E-3</v>
      </c>
      <c r="H84" s="1">
        <f t="shared" si="4"/>
        <v>0</v>
      </c>
      <c r="J84" s="1">
        <f t="shared" si="3"/>
        <v>3.1249999999999889E-3</v>
      </c>
    </row>
    <row r="85" spans="1:10" ht="15.75" x14ac:dyDescent="0.25">
      <c r="A85" s="57">
        <v>84</v>
      </c>
      <c r="B85" s="58" t="e">
        <f>Lähtöluettelo!#REF!</f>
        <v>#REF!</v>
      </c>
      <c r="C85" s="10" t="e">
        <f>Lähtöluettelo!#REF!</f>
        <v>#REF!</v>
      </c>
      <c r="D85" s="42" t="e">
        <f>Lähtöluettelo!#REF!</f>
        <v>#REF!</v>
      </c>
      <c r="E85" s="43">
        <f>AJAT!E82</f>
        <v>0.42523148148148149</v>
      </c>
      <c r="F85" s="43">
        <f>AJAT!F82</f>
        <v>0.42870370370370375</v>
      </c>
      <c r="G85" s="44">
        <f>SUM(F85-E85)</f>
        <v>3.4722222222222654E-3</v>
      </c>
      <c r="H85" s="1">
        <f t="shared" si="4"/>
        <v>0</v>
      </c>
      <c r="J85" s="1">
        <f t="shared" si="3"/>
        <v>3.1249999999999889E-3</v>
      </c>
    </row>
    <row r="86" spans="1:10" x14ac:dyDescent="0.2">
      <c r="I86" s="1"/>
    </row>
  </sheetData>
  <autoFilter ref="A2:G85">
    <sortState ref="A3:G85">
      <sortCondition ref="G2:G85"/>
    </sortState>
  </autoFilter>
  <sortState ref="A93:G101">
    <sortCondition ref="G93:G101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selection activeCell="B11" sqref="B11"/>
    </sheetView>
  </sheetViews>
  <sheetFormatPr defaultRowHeight="15" x14ac:dyDescent="0.2"/>
  <cols>
    <col min="2" max="2" width="20.88671875" style="10" bestFit="1" customWidth="1"/>
    <col min="3" max="3" width="34" style="10" hidden="1" customWidth="1"/>
    <col min="4" max="4" width="14.33203125" style="10" customWidth="1"/>
    <col min="5" max="7" width="8.88671875" hidden="1" customWidth="1"/>
    <col min="8" max="8" width="2" hidden="1" customWidth="1"/>
    <col min="12" max="12" width="1.6640625" customWidth="1"/>
    <col min="13" max="13" width="19.88671875" bestFit="1" customWidth="1"/>
    <col min="14" max="14" width="12.109375" bestFit="1" customWidth="1"/>
    <col min="15" max="15" width="17.21875" bestFit="1" customWidth="1"/>
    <col min="16" max="16" width="12.77734375" bestFit="1" customWidth="1"/>
  </cols>
  <sheetData>
    <row r="1" spans="1:16" ht="15.75" x14ac:dyDescent="0.25">
      <c r="A1" s="2"/>
      <c r="D1" s="16"/>
      <c r="E1" s="4" t="s">
        <v>6</v>
      </c>
      <c r="F1" s="4"/>
      <c r="G1" s="5"/>
      <c r="H1" s="5"/>
      <c r="I1" s="70" t="s">
        <v>7</v>
      </c>
      <c r="J1" s="71"/>
      <c r="K1" s="72"/>
      <c r="L1" s="73"/>
    </row>
    <row r="2" spans="1:16" ht="16.5" thickBot="1" x14ac:dyDescent="0.3">
      <c r="A2" s="11" t="s">
        <v>0</v>
      </c>
      <c r="B2" s="11" t="s">
        <v>269</v>
      </c>
      <c r="C2" s="11" t="s">
        <v>2</v>
      </c>
      <c r="D2" s="17" t="s">
        <v>1</v>
      </c>
      <c r="E2" s="18" t="s">
        <v>3</v>
      </c>
      <c r="F2" s="12" t="s">
        <v>4</v>
      </c>
      <c r="G2" s="13" t="s">
        <v>5</v>
      </c>
      <c r="H2" s="13"/>
      <c r="I2" s="74" t="s">
        <v>3</v>
      </c>
      <c r="J2" s="14" t="s">
        <v>4</v>
      </c>
      <c r="K2" s="15" t="s">
        <v>5</v>
      </c>
      <c r="L2" s="75"/>
      <c r="M2" s="61" t="s">
        <v>271</v>
      </c>
      <c r="N2" s="2" t="s">
        <v>277</v>
      </c>
      <c r="O2" s="2" t="s">
        <v>279</v>
      </c>
      <c r="P2" s="2" t="s">
        <v>278</v>
      </c>
    </row>
    <row r="3" spans="1:16" ht="15.75" x14ac:dyDescent="0.25">
      <c r="A3" s="57">
        <v>21</v>
      </c>
      <c r="B3" s="58" t="str">
        <f>Lähtöluettelo!B18</f>
        <v>Sami Heikkilä</v>
      </c>
      <c r="C3" s="58" t="str">
        <f>Lähtöluettelo!C18</f>
        <v>       Nishiki X-29 WRC</v>
      </c>
      <c r="D3" s="42" t="str">
        <f>Lähtöluettelo!D18</f>
        <v>WRC</v>
      </c>
      <c r="E3" s="43">
        <f>AJAT!E19</f>
        <v>0.4055555555555555</v>
      </c>
      <c r="F3" s="43">
        <f>AJAT!F19</f>
        <v>0.40591435185185182</v>
      </c>
      <c r="G3" s="121">
        <f>SUM(F3-E3)</f>
        <v>3.5879629629631538E-4</v>
      </c>
      <c r="H3" s="122"/>
      <c r="I3" s="103">
        <f>AJAT!I19</f>
        <v>0.41111111111111115</v>
      </c>
      <c r="J3" s="103">
        <f>AJAT!J19</f>
        <v>0.41210648148148149</v>
      </c>
      <c r="K3" s="121">
        <f>SUM(J3-I3)</f>
        <v>9.9537037037034093E-4</v>
      </c>
      <c r="L3" s="123"/>
      <c r="M3" s="65">
        <f>SUM(G3+K3)</f>
        <v>1.3541666666666563E-3</v>
      </c>
      <c r="N3" s="3">
        <f>SUM(M3-M3)</f>
        <v>0</v>
      </c>
      <c r="O3" s="86">
        <f>SUM(M3-M3)</f>
        <v>0</v>
      </c>
      <c r="P3" s="3">
        <f>M3-$M$3</f>
        <v>0</v>
      </c>
    </row>
    <row r="4" spans="1:16" ht="15.75" x14ac:dyDescent="0.25">
      <c r="A4" s="57">
        <v>41</v>
      </c>
      <c r="B4" s="58" t="str">
        <f>Lähtöluettelo!B34</f>
        <v>Jani Salo</v>
      </c>
      <c r="C4" s="58" t="str">
        <f>Lähtöluettelo!C34</f>
        <v>      Mondaker Foxy RX</v>
      </c>
      <c r="D4" s="42" t="str">
        <f>Lähtöluettelo!D34</f>
        <v>WRC</v>
      </c>
      <c r="E4" s="43">
        <f>AJAT!E39</f>
        <v>0.41215277777777781</v>
      </c>
      <c r="F4" s="43">
        <f>AJAT!F39</f>
        <v>0.4125462962962963</v>
      </c>
      <c r="G4" s="44">
        <f>SUM(F4-E4)</f>
        <v>3.9351851851848751E-4</v>
      </c>
      <c r="H4" s="69"/>
      <c r="I4" s="103">
        <f>AJAT!I39</f>
        <v>0.41666666666666669</v>
      </c>
      <c r="J4" s="103">
        <f>AJAT!J39</f>
        <v>0.41763888888888889</v>
      </c>
      <c r="K4" s="44">
        <f>SUM(J4-I4)</f>
        <v>9.7222222222220767E-4</v>
      </c>
      <c r="L4" s="80"/>
      <c r="M4" s="65">
        <f>SUM(G4+K4)</f>
        <v>1.3657407407406952E-3</v>
      </c>
      <c r="N4" s="3">
        <f>SUM(M4-M3)</f>
        <v>1.1574074074038876E-5</v>
      </c>
      <c r="O4" s="3">
        <f>M4-$M$3</f>
        <v>1.1574074074038876E-5</v>
      </c>
      <c r="P4" s="3">
        <f>M4-$M$3</f>
        <v>1.1574074074038876E-5</v>
      </c>
    </row>
    <row r="5" spans="1:16" ht="15.75" x14ac:dyDescent="0.25">
      <c r="A5" s="57">
        <v>38</v>
      </c>
      <c r="B5" s="58" t="str">
        <f>Lähtöluettelo!B32</f>
        <v>Jani "Jaquels" Käyhty</v>
      </c>
      <c r="C5" s="58" t="str">
        <f>Lähtöluettelo!C32</f>
        <v>       Pivot Team Finland</v>
      </c>
      <c r="D5" s="42" t="str">
        <f>Lähtöluettelo!D32</f>
        <v>WRC</v>
      </c>
      <c r="E5" s="43">
        <f>AJAT!E36</f>
        <v>0.41076388888888887</v>
      </c>
      <c r="F5" s="43">
        <f>AJAT!F36</f>
        <v>0.41111111111111115</v>
      </c>
      <c r="G5" s="44">
        <f>SUM(F5-E5)</f>
        <v>3.472222222222765E-4</v>
      </c>
      <c r="H5" s="69"/>
      <c r="I5" s="103">
        <f>AJAT!I36</f>
        <v>0.41631944444444446</v>
      </c>
      <c r="J5" s="103">
        <f>AJAT!J36</f>
        <v>0.41734953703703703</v>
      </c>
      <c r="K5" s="44">
        <f>SUM(J5-I5)</f>
        <v>1.0300925925925686E-3</v>
      </c>
      <c r="L5" s="80"/>
      <c r="M5" s="65">
        <f>SUM(G5+K5)</f>
        <v>1.3773148148148451E-3</v>
      </c>
      <c r="N5" s="3">
        <f t="shared" ref="N5:N68" si="0">SUM(M5-M4)</f>
        <v>1.1574074074149898E-5</v>
      </c>
      <c r="O5" s="3">
        <f t="shared" ref="O5:O29" si="1">M5-$M$3</f>
        <v>2.3148148148188774E-5</v>
      </c>
      <c r="P5" s="3">
        <f t="shared" ref="P5:P68" si="2">M5-$M$3</f>
        <v>2.3148148148188774E-5</v>
      </c>
    </row>
    <row r="6" spans="1:16" ht="15.75" x14ac:dyDescent="0.25">
      <c r="A6" s="57">
        <v>73</v>
      </c>
      <c r="B6" s="58" t="str">
        <f>Lähtöluettelo!B65</f>
        <v>Antti Nousiainen</v>
      </c>
      <c r="C6" s="58" t="str">
        <f>Lähtöluettelo!C65</f>
        <v>       CyclePro Retro WRC</v>
      </c>
      <c r="D6" s="42" t="str">
        <f>Lähtöluettelo!D65</f>
        <v>WRC</v>
      </c>
      <c r="E6" s="43">
        <f>AJAT!E71</f>
        <v>0.4225694444444445</v>
      </c>
      <c r="F6" s="43">
        <f>AJAT!F71</f>
        <v>0.42302083333333335</v>
      </c>
      <c r="G6" s="44">
        <f>SUM(F6-E6)</f>
        <v>4.5138888888884843E-4</v>
      </c>
      <c r="H6" s="69"/>
      <c r="I6" s="103">
        <f>AJAT!I71</f>
        <v>0.42743055555555554</v>
      </c>
      <c r="J6" s="103">
        <f>AJAT!J71</f>
        <v>0.42836805555555557</v>
      </c>
      <c r="K6" s="44">
        <f>SUM(J6-I6)</f>
        <v>9.3750000000003553E-4</v>
      </c>
      <c r="L6" s="80"/>
      <c r="M6" s="65">
        <f>SUM(G6+K6)</f>
        <v>1.388888888888884E-3</v>
      </c>
      <c r="N6" s="3">
        <f t="shared" si="0"/>
        <v>1.1574074074038876E-5</v>
      </c>
      <c r="O6" s="3">
        <f t="shared" si="1"/>
        <v>3.472222222222765E-5</v>
      </c>
      <c r="P6" s="3">
        <f t="shared" si="2"/>
        <v>3.472222222222765E-5</v>
      </c>
    </row>
    <row r="7" spans="1:16" ht="15.75" x14ac:dyDescent="0.25">
      <c r="A7" s="57">
        <v>47</v>
      </c>
      <c r="B7" s="58" t="s">
        <v>227</v>
      </c>
      <c r="C7" s="58" t="str">
        <f>Lähtöluettelo!C39</f>
        <v>       Focus WRC</v>
      </c>
      <c r="D7" s="42" t="str">
        <f>Lähtöluettelo!D39</f>
        <v>WRC</v>
      </c>
      <c r="E7" s="43">
        <f>AJAT!E45</f>
        <v>0.41388888888888892</v>
      </c>
      <c r="F7" s="43">
        <f>AJAT!F45</f>
        <v>0.4142939814814815</v>
      </c>
      <c r="G7" s="44">
        <f>SUM(F7-E7)</f>
        <v>4.050925925925819E-4</v>
      </c>
      <c r="H7" s="69"/>
      <c r="I7" s="103">
        <f>AJAT!I45</f>
        <v>0.41840277777777773</v>
      </c>
      <c r="J7" s="103">
        <f>AJAT!J45</f>
        <v>0.41942129629629626</v>
      </c>
      <c r="K7" s="44">
        <f>SUM(J7-I7)</f>
        <v>1.0185185185185297E-3</v>
      </c>
      <c r="L7" s="80"/>
      <c r="M7" s="65">
        <f>SUM(G7+K7)</f>
        <v>1.4236111111111116E-3</v>
      </c>
      <c r="N7" s="3">
        <f t="shared" si="0"/>
        <v>3.472222222222765E-5</v>
      </c>
      <c r="O7" s="3">
        <f t="shared" si="1"/>
        <v>6.94444444444553E-5</v>
      </c>
      <c r="P7" s="3">
        <f t="shared" si="2"/>
        <v>6.94444444444553E-5</v>
      </c>
    </row>
    <row r="8" spans="1:16" ht="15.75" x14ac:dyDescent="0.25">
      <c r="A8" s="57">
        <v>20</v>
      </c>
      <c r="B8" s="58" t="str">
        <f>Lähtöluettelo!B17</f>
        <v>Markus Autio</v>
      </c>
      <c r="C8" s="58" t="str">
        <f>Lähtöluettelo!C17</f>
        <v>       Radon, viimevuotinen kehitysversio</v>
      </c>
      <c r="D8" s="42" t="str">
        <f>Lähtöluettelo!D17</f>
        <v>WRC</v>
      </c>
      <c r="E8" s="43">
        <f>AJAT!E18</f>
        <v>0.40520833333333334</v>
      </c>
      <c r="F8" s="43">
        <f>AJAT!F18</f>
        <v>0.40562499999999996</v>
      </c>
      <c r="G8" s="44">
        <f>SUM(F8-E8)</f>
        <v>4.1666666666662078E-4</v>
      </c>
      <c r="H8" s="69"/>
      <c r="I8" s="103">
        <f>AJAT!I18</f>
        <v>0.41076388888888887</v>
      </c>
      <c r="J8" s="103">
        <f>AJAT!J18</f>
        <v>0.4117824074074074</v>
      </c>
      <c r="K8" s="44">
        <f>SUM(J8-I8)</f>
        <v>1.0185185185185297E-3</v>
      </c>
      <c r="L8" s="80"/>
      <c r="M8" s="65">
        <f>SUM(G8+K8)</f>
        <v>1.4351851851851505E-3</v>
      </c>
      <c r="N8" s="3">
        <f t="shared" si="0"/>
        <v>1.1574074074038876E-5</v>
      </c>
      <c r="O8" s="3">
        <f t="shared" si="1"/>
        <v>8.1018518518494176E-5</v>
      </c>
      <c r="P8" s="3">
        <f t="shared" si="2"/>
        <v>8.1018518518494176E-5</v>
      </c>
    </row>
    <row r="9" spans="1:16" ht="15.75" x14ac:dyDescent="0.25">
      <c r="A9" s="59">
        <v>66</v>
      </c>
      <c r="B9" s="60" t="str">
        <f>Lähtöluettelo!B58</f>
        <v>Kalle Pehkonen</v>
      </c>
      <c r="C9" s="60" t="str">
        <f>Lähtöluettelo!C58</f>
        <v>       Neck Sweat Evo 5</v>
      </c>
      <c r="D9" s="49" t="str">
        <f>Lähtöluettelo!D58</f>
        <v>S-WRC</v>
      </c>
      <c r="E9" s="50">
        <f>AJAT!E64</f>
        <v>0.4201388888888889</v>
      </c>
      <c r="F9" s="50">
        <f>AJAT!F64</f>
        <v>0.42054398148148148</v>
      </c>
      <c r="G9" s="51">
        <f>SUM(F9-E9)</f>
        <v>4.050925925925819E-4</v>
      </c>
      <c r="H9" s="68"/>
      <c r="I9" s="106">
        <f>AJAT!I64</f>
        <v>0.42499999999999999</v>
      </c>
      <c r="J9" s="106">
        <f>AJAT!J64</f>
        <v>0.42605324074074075</v>
      </c>
      <c r="K9" s="51">
        <f>SUM(J9-I9)</f>
        <v>1.0532407407407574E-3</v>
      </c>
      <c r="L9" s="79"/>
      <c r="M9" s="64">
        <f>SUM(G9+K9)</f>
        <v>1.4583333333333393E-3</v>
      </c>
      <c r="N9" s="3">
        <f t="shared" si="0"/>
        <v>2.3148148148188774E-5</v>
      </c>
      <c r="O9" s="3">
        <f t="shared" si="1"/>
        <v>1.0416666666668295E-4</v>
      </c>
      <c r="P9" s="3">
        <f t="shared" si="2"/>
        <v>1.0416666666668295E-4</v>
      </c>
    </row>
    <row r="10" spans="1:16" ht="15.75" x14ac:dyDescent="0.25">
      <c r="A10" s="57">
        <v>59</v>
      </c>
      <c r="B10" s="58" t="str">
        <f>Lähtöluettelo!B51</f>
        <v>Janne Paananen</v>
      </c>
      <c r="C10" s="58" t="str">
        <f>Lähtöluettelo!C51</f>
        <v>       Trek Session 77</v>
      </c>
      <c r="D10" s="42" t="str">
        <f>Lähtöluettelo!D51</f>
        <v>WRC</v>
      </c>
      <c r="E10" s="43">
        <f>AJAT!E57</f>
        <v>0.41770833333333335</v>
      </c>
      <c r="F10" s="43">
        <f>AJAT!F57</f>
        <v>0.4181597222222222</v>
      </c>
      <c r="G10" s="44">
        <f>SUM(F10-E10)</f>
        <v>4.5138888888884843E-4</v>
      </c>
      <c r="H10" s="69"/>
      <c r="I10" s="103">
        <f>AJAT!I57</f>
        <v>0.42222222222222222</v>
      </c>
      <c r="J10" s="103">
        <f>AJAT!J57</f>
        <v>0.42325231481481485</v>
      </c>
      <c r="K10" s="44">
        <f>SUM(J10-I10)</f>
        <v>1.0300925925926241E-3</v>
      </c>
      <c r="L10" s="80"/>
      <c r="M10" s="65">
        <f>SUM(G10+K10)</f>
        <v>1.4814814814814725E-3</v>
      </c>
      <c r="N10" s="3">
        <f t="shared" si="0"/>
        <v>2.3148148148133263E-5</v>
      </c>
      <c r="O10" s="3">
        <f t="shared" si="1"/>
        <v>1.2731481481481621E-4</v>
      </c>
      <c r="P10" s="3">
        <f t="shared" si="2"/>
        <v>1.2731481481481621E-4</v>
      </c>
    </row>
    <row r="11" spans="1:16" ht="15.75" x14ac:dyDescent="0.25">
      <c r="A11" s="57">
        <v>81</v>
      </c>
      <c r="B11" s="58" t="str">
        <f>Lähtöluettelo!B72</f>
        <v>Jari "mini" Valkonen *</v>
      </c>
      <c r="C11" s="58" t="str">
        <f>Lähtöluettelo!C72</f>
        <v>       Mini White Maxxin Bike</v>
      </c>
      <c r="D11" s="42" t="str">
        <f>Lähtöluettelo!D72</f>
        <v>WRC</v>
      </c>
      <c r="E11" s="43">
        <f>AJAT!E79</f>
        <v>0.42465277777777777</v>
      </c>
      <c r="F11" s="43">
        <f>AJAT!F79</f>
        <v>0.42509259259259258</v>
      </c>
      <c r="G11" s="44">
        <f>SUM(F11-E11)</f>
        <v>4.3981481481480955E-4</v>
      </c>
      <c r="H11" s="69"/>
      <c r="I11" s="103">
        <f>AJAT!I79</f>
        <v>0.42951388888888892</v>
      </c>
      <c r="J11" s="103">
        <f>AJAT!J79</f>
        <v>0.43055555555555558</v>
      </c>
      <c r="K11" s="44">
        <f>SUM(J11-I11)</f>
        <v>1.041666666666663E-3</v>
      </c>
      <c r="L11" s="80"/>
      <c r="M11" s="65">
        <f>SUM(G11+K11)</f>
        <v>1.4814814814814725E-3</v>
      </c>
      <c r="N11" s="3">
        <f t="shared" si="0"/>
        <v>0</v>
      </c>
      <c r="O11" s="3">
        <f t="shared" si="1"/>
        <v>1.2731481481481621E-4</v>
      </c>
      <c r="P11" s="3">
        <f t="shared" si="2"/>
        <v>1.2731481481481621E-4</v>
      </c>
    </row>
    <row r="12" spans="1:16" ht="15.75" x14ac:dyDescent="0.25">
      <c r="A12" s="57">
        <v>50</v>
      </c>
      <c r="B12" s="58" t="str">
        <f>Lähtöluettelo!B42</f>
        <v>Antero Kuukkanen</v>
      </c>
      <c r="C12" s="58" t="str">
        <f>Lähtöluettelo!C42</f>
        <v>       M.Leistiö Sport Tunturi</v>
      </c>
      <c r="D12" s="42" t="str">
        <f>Lähtöluettelo!D42</f>
        <v>WRC</v>
      </c>
      <c r="E12" s="43">
        <f>AJAT!E48</f>
        <v>0.41493055555555558</v>
      </c>
      <c r="F12" s="43">
        <f>AJAT!F48</f>
        <v>0.4153587962962963</v>
      </c>
      <c r="G12" s="44">
        <f>SUM(F12-E12)</f>
        <v>4.2824074074071516E-4</v>
      </c>
      <c r="H12" s="69"/>
      <c r="I12" s="103">
        <f>AJAT!I48</f>
        <v>0.41944444444444445</v>
      </c>
      <c r="J12" s="103">
        <f>AJAT!J48</f>
        <v>0.42050925925925925</v>
      </c>
      <c r="K12" s="44">
        <f>SUM(J12-I12)</f>
        <v>1.0648148148147962E-3</v>
      </c>
      <c r="L12" s="80"/>
      <c r="M12" s="65">
        <f>SUM(G12+K12)</f>
        <v>1.4930555555555114E-3</v>
      </c>
      <c r="N12" s="3">
        <f>SUM(M12-M11)</f>
        <v>1.1574074074038876E-5</v>
      </c>
      <c r="O12" s="3">
        <f t="shared" si="1"/>
        <v>1.3888888888885509E-4</v>
      </c>
      <c r="P12" s="3">
        <f t="shared" si="2"/>
        <v>1.3888888888885509E-4</v>
      </c>
    </row>
    <row r="13" spans="1:16" ht="15.75" x14ac:dyDescent="0.25">
      <c r="A13" s="57">
        <v>75</v>
      </c>
      <c r="B13" s="58" t="str">
        <f>Lähtöluettelo!B67</f>
        <v>Antti Rikama</v>
      </c>
      <c r="C13" s="58" t="str">
        <f>Lähtöluettelo!C67</f>
        <v>       ?</v>
      </c>
      <c r="D13" s="42" t="str">
        <f>Lähtöluettelo!D67</f>
        <v>WRC</v>
      </c>
      <c r="E13" s="43">
        <f>AJAT!E73</f>
        <v>0.42326388888888888</v>
      </c>
      <c r="F13" s="43">
        <f>AJAT!F73</f>
        <v>0.42369212962962965</v>
      </c>
      <c r="G13" s="44">
        <f>SUM(F13-E13)</f>
        <v>4.2824074074077068E-4</v>
      </c>
      <c r="H13" s="69"/>
      <c r="I13" s="103">
        <f>AJAT!I73</f>
        <v>0.42812500000000003</v>
      </c>
      <c r="J13" s="103">
        <f>AJAT!J73</f>
        <v>0.42918981481481483</v>
      </c>
      <c r="K13" s="44">
        <f>SUM(J13-I13)</f>
        <v>1.0648148148147962E-3</v>
      </c>
      <c r="L13" s="80"/>
      <c r="M13" s="65">
        <f>SUM(G13+K13)</f>
        <v>1.4930555555555669E-3</v>
      </c>
      <c r="N13" s="3">
        <f t="shared" si="0"/>
        <v>5.5511151231257827E-17</v>
      </c>
      <c r="O13" s="3">
        <f t="shared" si="1"/>
        <v>1.388888888889106E-4</v>
      </c>
      <c r="P13" s="3">
        <f t="shared" si="2"/>
        <v>1.388888888889106E-4</v>
      </c>
    </row>
    <row r="14" spans="1:16" ht="15.75" x14ac:dyDescent="0.25">
      <c r="A14" s="57">
        <v>22</v>
      </c>
      <c r="B14" s="58" t="str">
        <f>Lähtöluettelo!B19</f>
        <v>Toni Tamminiemi</v>
      </c>
      <c r="C14" s="58" t="str">
        <f>Lähtöluettelo!C19</f>
        <v>       Autoteema WRC-03</v>
      </c>
      <c r="D14" s="42" t="str">
        <f>Lähtöluettelo!D19</f>
        <v>WRC</v>
      </c>
      <c r="E14" s="43">
        <f>AJAT!E20</f>
        <v>0.40590277777777778</v>
      </c>
      <c r="F14" s="43">
        <f>AJAT!F20</f>
        <v>0.40630787037037036</v>
      </c>
      <c r="G14" s="44">
        <f>SUM(F14-E14)</f>
        <v>4.050925925925819E-4</v>
      </c>
      <c r="H14" s="69"/>
      <c r="I14" s="103">
        <f>AJAT!I20</f>
        <v>0.41145833333333331</v>
      </c>
      <c r="J14" s="103">
        <f>AJAT!J20</f>
        <v>0.4125462962962963</v>
      </c>
      <c r="K14" s="44">
        <f>SUM(J14-I14)</f>
        <v>1.087962962962985E-3</v>
      </c>
      <c r="L14" s="80"/>
      <c r="M14" s="65">
        <f>SUM(G14+K14)</f>
        <v>1.4930555555555669E-3</v>
      </c>
      <c r="N14" s="3">
        <f t="shared" si="0"/>
        <v>0</v>
      </c>
      <c r="O14" s="3">
        <f t="shared" si="1"/>
        <v>1.388888888889106E-4</v>
      </c>
      <c r="P14" s="3">
        <f t="shared" si="2"/>
        <v>1.388888888889106E-4</v>
      </c>
    </row>
    <row r="15" spans="1:16" ht="15.75" x14ac:dyDescent="0.25">
      <c r="A15" s="2">
        <v>27</v>
      </c>
      <c r="B15" s="10" t="str">
        <f>Lähtöluettelo!B23</f>
        <v>Henry Äyräväinen </v>
      </c>
      <c r="C15" s="10" t="str">
        <f>Lähtöluettelo!C23</f>
        <v>       Nisula HRT</v>
      </c>
      <c r="D15" s="16" t="str">
        <f>Lähtöluettelo!D23</f>
        <v>Historic</v>
      </c>
      <c r="E15" s="101">
        <f>AJAT!E25</f>
        <v>0.40729166666666666</v>
      </c>
      <c r="F15" s="101">
        <f>AJAT!F25</f>
        <v>0.40771990740740738</v>
      </c>
      <c r="G15" s="48">
        <f>SUM(F15-E15)</f>
        <v>4.2824074074071516E-4</v>
      </c>
      <c r="H15" s="105"/>
      <c r="I15" s="104">
        <f>AJAT!I25</f>
        <v>0.4128472222222222</v>
      </c>
      <c r="J15" s="104">
        <f>AJAT!J25</f>
        <v>0.41392361111111109</v>
      </c>
      <c r="K15" s="48">
        <f>SUM(J15-I15)</f>
        <v>1.0763888888888906E-3</v>
      </c>
      <c r="L15" s="76"/>
      <c r="M15" s="1">
        <f>SUM(G15+K15)</f>
        <v>1.5046296296296058E-3</v>
      </c>
      <c r="N15" s="3">
        <f t="shared" si="0"/>
        <v>1.1574074074038876E-5</v>
      </c>
      <c r="O15" s="3">
        <f t="shared" si="1"/>
        <v>1.5046296296294948E-4</v>
      </c>
      <c r="P15" s="3">
        <f t="shared" si="2"/>
        <v>1.5046296296294948E-4</v>
      </c>
    </row>
    <row r="16" spans="1:16" ht="15.75" x14ac:dyDescent="0.25">
      <c r="A16" s="57">
        <v>85</v>
      </c>
      <c r="B16" s="58" t="str">
        <f>Lähtöluettelo!B74</f>
        <v>Jussi Liimatainen</v>
      </c>
      <c r="C16" s="58" t="str">
        <f>Lähtöluettelo!C74</f>
        <v>       Tsaijant</v>
      </c>
      <c r="D16" s="42" t="str">
        <f>Lähtöluettelo!D74</f>
        <v>WRC</v>
      </c>
      <c r="E16" s="43">
        <f>AJAT!E83</f>
        <v>0.42534722222222227</v>
      </c>
      <c r="F16" s="43">
        <f>AJAT!F83</f>
        <v>0.42577546296296293</v>
      </c>
      <c r="G16" s="44">
        <f>SUM(F16-E16)</f>
        <v>4.2824074074065965E-4</v>
      </c>
      <c r="H16" s="69"/>
      <c r="I16" s="103">
        <f>AJAT!I83</f>
        <v>0.4302083333333333</v>
      </c>
      <c r="J16" s="103">
        <f>AJAT!J83</f>
        <v>0.43128472222222225</v>
      </c>
      <c r="K16" s="44">
        <f>SUM(J16-I16)</f>
        <v>1.0763888888889461E-3</v>
      </c>
      <c r="L16" s="80"/>
      <c r="M16" s="65">
        <f>SUM(G16+K16)</f>
        <v>1.5046296296296058E-3</v>
      </c>
      <c r="N16" s="3">
        <f t="shared" si="0"/>
        <v>0</v>
      </c>
      <c r="O16" s="3">
        <f t="shared" si="1"/>
        <v>1.5046296296294948E-4</v>
      </c>
      <c r="P16" s="3">
        <f t="shared" si="2"/>
        <v>1.5046296296294948E-4</v>
      </c>
    </row>
    <row r="17" spans="1:16" ht="15.75" x14ac:dyDescent="0.25">
      <c r="A17" s="57">
        <v>71</v>
      </c>
      <c r="B17" s="58" t="str">
        <f>Lähtöluettelo!B63</f>
        <v>Matti Peltola</v>
      </c>
      <c r="C17" s="58" t="str">
        <f>Lähtöluettelo!C63</f>
        <v>       Ex-Hannu Karpo</v>
      </c>
      <c r="D17" s="42" t="str">
        <f>Lähtöluettelo!D63</f>
        <v>WRC</v>
      </c>
      <c r="E17" s="43">
        <f>AJAT!E69</f>
        <v>0.421875</v>
      </c>
      <c r="F17" s="43">
        <f>AJAT!F69</f>
        <v>0.42223379629629632</v>
      </c>
      <c r="G17" s="44">
        <f>SUM(F17-E17)</f>
        <v>3.5879629629631538E-4</v>
      </c>
      <c r="H17" s="69"/>
      <c r="I17" s="103">
        <f>AJAT!I69</f>
        <v>0.42673611111111115</v>
      </c>
      <c r="J17" s="103">
        <f>AJAT!J69</f>
        <v>0.42788194444444444</v>
      </c>
      <c r="K17" s="44">
        <f>SUM(J17-I17)</f>
        <v>1.1458333333332904E-3</v>
      </c>
      <c r="L17" s="80"/>
      <c r="M17" s="65">
        <f>SUM(G17+K17)</f>
        <v>1.5046296296296058E-3</v>
      </c>
      <c r="N17" s="3">
        <f t="shared" si="0"/>
        <v>0</v>
      </c>
      <c r="O17" s="3">
        <f t="shared" si="1"/>
        <v>1.5046296296294948E-4</v>
      </c>
      <c r="P17" s="3">
        <f t="shared" si="2"/>
        <v>1.5046296296294948E-4</v>
      </c>
    </row>
    <row r="18" spans="1:16" ht="15.75" x14ac:dyDescent="0.25">
      <c r="A18" s="57">
        <v>53</v>
      </c>
      <c r="B18" s="58" t="str">
        <f>Lähtöluettelo!B45</f>
        <v>Teuvo Manner</v>
      </c>
      <c r="C18" s="58" t="str">
        <f>Lähtöluettelo!C45</f>
        <v>       Felt</v>
      </c>
      <c r="D18" s="42" t="str">
        <f>Lähtöluettelo!D45</f>
        <v>WRC</v>
      </c>
      <c r="E18" s="43">
        <f>AJAT!E51</f>
        <v>0.41597222222222219</v>
      </c>
      <c r="F18" s="43">
        <f>AJAT!F51</f>
        <v>0.41638888888888892</v>
      </c>
      <c r="G18" s="44">
        <f>SUM(F18-E18)</f>
        <v>4.166666666667318E-4</v>
      </c>
      <c r="H18" s="69"/>
      <c r="I18" s="103">
        <f>AJAT!I51</f>
        <v>0.42048611111111112</v>
      </c>
      <c r="J18" s="103">
        <f>AJAT!J51</f>
        <v>0.42159722222222223</v>
      </c>
      <c r="K18" s="44">
        <f>SUM(J18-I18)</f>
        <v>1.1111111111111183E-3</v>
      </c>
      <c r="L18" s="80"/>
      <c r="M18" s="65">
        <f>SUM(G18+K18)</f>
        <v>1.5277777777778501E-3</v>
      </c>
      <c r="N18" s="3">
        <f>SUM(M18-M17)</f>
        <v>2.3148148148244285E-5</v>
      </c>
      <c r="O18" s="3">
        <f t="shared" si="1"/>
        <v>1.7361111111119376E-4</v>
      </c>
      <c r="P18" s="3">
        <f t="shared" si="2"/>
        <v>1.7361111111119376E-4</v>
      </c>
    </row>
    <row r="19" spans="1:16" ht="15.75" x14ac:dyDescent="0.25">
      <c r="A19" s="2">
        <v>26</v>
      </c>
      <c r="B19" s="10" t="str">
        <f>Lähtöluettelo!B22</f>
        <v>Hannu Hintsala *</v>
      </c>
      <c r="C19" s="10" t="str">
        <f>Lähtöluettelo!C22</f>
        <v>       Tuulennopea leskentekijä</v>
      </c>
      <c r="D19" s="16" t="str">
        <f>Lähtöluettelo!D22</f>
        <v>Historic</v>
      </c>
      <c r="E19" s="101">
        <f>AJAT!E24</f>
        <v>0.4069444444444445</v>
      </c>
      <c r="F19" s="101">
        <f>AJAT!F24</f>
        <v>0.40740740740740744</v>
      </c>
      <c r="G19" s="48">
        <f>SUM(F19-E19)</f>
        <v>4.6296296296294281E-4</v>
      </c>
      <c r="H19" s="105"/>
      <c r="I19" s="104">
        <f>AJAT!I24</f>
        <v>0.41250000000000003</v>
      </c>
      <c r="J19" s="104">
        <f>AJAT!J24</f>
        <v>0.41358796296296302</v>
      </c>
      <c r="K19" s="48">
        <f>SUM(J19-I19)</f>
        <v>1.087962962962985E-3</v>
      </c>
      <c r="L19" s="76"/>
      <c r="M19" s="1">
        <f>SUM(G19+K19)</f>
        <v>1.5509259259259278E-3</v>
      </c>
      <c r="N19" s="3">
        <f t="shared" si="0"/>
        <v>2.3148148148077752E-5</v>
      </c>
      <c r="O19" s="3">
        <f t="shared" si="1"/>
        <v>1.9675925925927151E-4</v>
      </c>
      <c r="P19" s="3">
        <f t="shared" si="2"/>
        <v>1.9675925925927151E-4</v>
      </c>
    </row>
    <row r="20" spans="1:16" ht="15.75" x14ac:dyDescent="0.25">
      <c r="A20" s="57">
        <v>77</v>
      </c>
      <c r="B20" s="58" t="str">
        <f>Lähtöluettelo!B69</f>
        <v>Arto Malinen</v>
      </c>
      <c r="C20" s="58" t="str">
        <f>Lähtöluettelo!C69</f>
        <v>       Pony Express Tunturi</v>
      </c>
      <c r="D20" s="42" t="str">
        <f>Lähtöluettelo!D69</f>
        <v>WRC</v>
      </c>
      <c r="E20" s="43">
        <f>AJAT!E75</f>
        <v>0.42395833333333338</v>
      </c>
      <c r="F20" s="43">
        <f>AJAT!F75</f>
        <v>0.424375</v>
      </c>
      <c r="G20" s="44">
        <f>SUM(F20-E20)</f>
        <v>4.1666666666662078E-4</v>
      </c>
      <c r="H20" s="69"/>
      <c r="I20" s="103">
        <f>AJAT!I75</f>
        <v>0.42881944444444442</v>
      </c>
      <c r="J20" s="103">
        <f>AJAT!J75</f>
        <v>0.42996527777777777</v>
      </c>
      <c r="K20" s="44">
        <f>SUM(J20-I20)</f>
        <v>1.1458333333333459E-3</v>
      </c>
      <c r="L20" s="80"/>
      <c r="M20" s="65">
        <f>SUM(G20+K20)</f>
        <v>1.5624999999999667E-3</v>
      </c>
      <c r="N20" s="3">
        <f t="shared" si="0"/>
        <v>1.1574074074038876E-5</v>
      </c>
      <c r="O20" s="3">
        <f t="shared" si="1"/>
        <v>2.0833333333331039E-4</v>
      </c>
      <c r="P20" s="3">
        <f t="shared" si="2"/>
        <v>2.0833333333331039E-4</v>
      </c>
    </row>
    <row r="21" spans="1:16" ht="15.75" x14ac:dyDescent="0.25">
      <c r="A21" s="57">
        <v>79</v>
      </c>
      <c r="B21" s="58" t="str">
        <f>Lähtöluettelo!B70</f>
        <v>Pekka Wartiainen</v>
      </c>
      <c r="C21" s="58" t="str">
        <f>Lähtöluettelo!C70</f>
        <v>       Prototype Unit Racing</v>
      </c>
      <c r="D21" s="42" t="str">
        <f>Lähtöluettelo!D70</f>
        <v>WRC</v>
      </c>
      <c r="E21" s="43">
        <f>AJAT!E77</f>
        <v>0.42430555555555555</v>
      </c>
      <c r="F21" s="43">
        <f>AJAT!F77</f>
        <v>0.42473379629629626</v>
      </c>
      <c r="G21" s="44">
        <f>SUM(F21-E21)</f>
        <v>4.2824074074071516E-4</v>
      </c>
      <c r="H21" s="69"/>
      <c r="I21" s="103">
        <f>AJAT!I77</f>
        <v>0.4291666666666667</v>
      </c>
      <c r="J21" s="103">
        <f>AJAT!J77</f>
        <v>0.43031250000000004</v>
      </c>
      <c r="K21" s="44">
        <f>SUM(J21-I21)</f>
        <v>1.1458333333333459E-3</v>
      </c>
      <c r="L21" s="80"/>
      <c r="M21" s="65">
        <f>SUM(G21+K21)</f>
        <v>1.5740740740740611E-3</v>
      </c>
      <c r="N21" s="3">
        <f t="shared" si="0"/>
        <v>1.1574074074094387E-5</v>
      </c>
      <c r="O21" s="3">
        <f t="shared" si="1"/>
        <v>2.1990740740740478E-4</v>
      </c>
      <c r="P21" s="3">
        <f t="shared" si="2"/>
        <v>2.1990740740740478E-4</v>
      </c>
    </row>
    <row r="22" spans="1:16" ht="15.75" x14ac:dyDescent="0.25">
      <c r="A22" s="57">
        <v>56</v>
      </c>
      <c r="B22" s="58" t="str">
        <f>Lähtöluettelo!B48</f>
        <v>Jari Paananen</v>
      </c>
      <c r="C22" s="58" t="str">
        <f>Lähtöluettelo!C48</f>
        <v>       Radoni ja nasse</v>
      </c>
      <c r="D22" s="42" t="str">
        <f>Lähtöluettelo!D48</f>
        <v>WRC</v>
      </c>
      <c r="E22" s="43">
        <f>AJAT!E54</f>
        <v>0.41666666666666669</v>
      </c>
      <c r="F22" s="43">
        <f>AJAT!F54</f>
        <v>0.41711805555555559</v>
      </c>
      <c r="G22" s="44">
        <f>SUM(F22-E22)</f>
        <v>4.5138888888890394E-4</v>
      </c>
      <c r="H22" s="69"/>
      <c r="I22" s="103">
        <f>AJAT!I54</f>
        <v>0.4211805555555555</v>
      </c>
      <c r="J22" s="103">
        <f>AJAT!J54</f>
        <v>0.42230324074074077</v>
      </c>
      <c r="K22" s="44">
        <f>SUM(J22-I22)</f>
        <v>1.1226851851852682E-3</v>
      </c>
      <c r="L22" s="80"/>
      <c r="M22" s="65">
        <f>SUM(G22+K22)</f>
        <v>1.5740740740741721E-3</v>
      </c>
      <c r="N22" s="3">
        <f t="shared" si="0"/>
        <v>1.1102230246251565E-16</v>
      </c>
      <c r="O22" s="3">
        <f t="shared" si="1"/>
        <v>2.199074074075158E-4</v>
      </c>
      <c r="P22" s="3">
        <f t="shared" si="2"/>
        <v>2.199074074075158E-4</v>
      </c>
    </row>
    <row r="23" spans="1:16" ht="15.75" x14ac:dyDescent="0.25">
      <c r="A23" s="59">
        <v>25</v>
      </c>
      <c r="B23" s="60" t="str">
        <f>Lähtöluettelo!B21</f>
        <v>Anssi Viinikka</v>
      </c>
      <c r="C23" s="60" t="str">
        <f>Lähtöluettelo!C21</f>
        <v>       Petrol Bros Gaz S2000</v>
      </c>
      <c r="D23" s="49" t="str">
        <f>Lähtöluettelo!D21</f>
        <v>S-WRC</v>
      </c>
      <c r="E23" s="50">
        <f>AJAT!E23</f>
        <v>0.40659722222222222</v>
      </c>
      <c r="F23" s="50">
        <f>AJAT!F23</f>
        <v>0.40711805555555558</v>
      </c>
      <c r="G23" s="51">
        <f>SUM(F23-E23)</f>
        <v>5.2083333333335924E-4</v>
      </c>
      <c r="H23" s="68"/>
      <c r="I23" s="106">
        <f>AJAT!I23</f>
        <v>0.41215277777777781</v>
      </c>
      <c r="J23" s="106">
        <f>AJAT!J23</f>
        <v>0.41321759259259255</v>
      </c>
      <c r="K23" s="51">
        <f>SUM(J23-I23)</f>
        <v>1.0648148148147407E-3</v>
      </c>
      <c r="L23" s="79"/>
      <c r="M23" s="64">
        <f>SUM(G23+K23)</f>
        <v>1.5856481481481E-3</v>
      </c>
      <c r="N23" s="3">
        <f>SUM(M23-M22)</f>
        <v>1.1574074073927854E-5</v>
      </c>
      <c r="O23" s="3">
        <f t="shared" si="1"/>
        <v>2.3148148148144365E-4</v>
      </c>
      <c r="P23" s="3">
        <f t="shared" si="2"/>
        <v>2.3148148148144365E-4</v>
      </c>
    </row>
    <row r="24" spans="1:16" ht="15.75" x14ac:dyDescent="0.25">
      <c r="A24" s="59">
        <v>23</v>
      </c>
      <c r="B24" s="60" t="str">
        <f>Lähtöluettelo!B20</f>
        <v>Juha Kontio</v>
      </c>
      <c r="C24" s="60" t="str">
        <f>Lähtöluettelo!C20</f>
        <v>       Petrol Bros Vitali S2000</v>
      </c>
      <c r="D24" s="49" t="str">
        <f>Lähtöluettelo!D20</f>
        <v>S-WRC</v>
      </c>
      <c r="E24" s="50">
        <f>AJAT!E21</f>
        <v>0.40625</v>
      </c>
      <c r="F24" s="50">
        <f>AJAT!F21</f>
        <v>0.40671296296296294</v>
      </c>
      <c r="G24" s="51">
        <f>SUM(F24-E24)</f>
        <v>4.6296296296294281E-4</v>
      </c>
      <c r="H24" s="68"/>
      <c r="I24" s="106">
        <f>AJAT!I21</f>
        <v>0.41180555555555554</v>
      </c>
      <c r="J24" s="106">
        <f>AJAT!J21</f>
        <v>0.41292824074074069</v>
      </c>
      <c r="K24" s="51">
        <f>SUM(J24-I24)</f>
        <v>1.1226851851851571E-3</v>
      </c>
      <c r="L24" s="79"/>
      <c r="M24" s="64">
        <f>SUM(G24+K24)</f>
        <v>1.5856481481481E-3</v>
      </c>
      <c r="N24" s="3">
        <f t="shared" si="0"/>
        <v>0</v>
      </c>
      <c r="O24" s="3">
        <f t="shared" si="1"/>
        <v>2.3148148148144365E-4</v>
      </c>
      <c r="P24" s="3">
        <f t="shared" si="2"/>
        <v>2.3148148148144365E-4</v>
      </c>
    </row>
    <row r="25" spans="1:16" ht="15.75" x14ac:dyDescent="0.25">
      <c r="A25" s="57">
        <v>35</v>
      </c>
      <c r="B25" s="58" t="str">
        <f>Lähtöluettelo!B29</f>
        <v>Miika Mattola </v>
      </c>
      <c r="C25" s="58" t="str">
        <f>Lähtöluettelo!C29</f>
        <v>       Biltema WRC</v>
      </c>
      <c r="D25" s="42" t="str">
        <f>Lähtöluettelo!D29</f>
        <v>WRC</v>
      </c>
      <c r="E25" s="43">
        <f>AJAT!E33</f>
        <v>0.40972222222222227</v>
      </c>
      <c r="F25" s="43">
        <f>AJAT!F33</f>
        <v>0.41018518518518521</v>
      </c>
      <c r="G25" s="44">
        <f>SUM(F25-E25)</f>
        <v>4.6296296296294281E-4</v>
      </c>
      <c r="H25" s="69"/>
      <c r="I25" s="103">
        <f>AJAT!I33</f>
        <v>0.4152777777777778</v>
      </c>
      <c r="J25" s="103">
        <f>AJAT!J33</f>
        <v>0.41640046296296296</v>
      </c>
      <c r="K25" s="44">
        <f>SUM(J25-I25)</f>
        <v>1.1226851851851571E-3</v>
      </c>
      <c r="L25" s="80"/>
      <c r="M25" s="65">
        <f>SUM(G25+K25)</f>
        <v>1.5856481481481E-3</v>
      </c>
      <c r="N25" s="3">
        <f t="shared" si="0"/>
        <v>0</v>
      </c>
      <c r="O25" s="3">
        <f t="shared" si="1"/>
        <v>2.3148148148144365E-4</v>
      </c>
      <c r="P25" s="3">
        <f t="shared" si="2"/>
        <v>2.3148148148144365E-4</v>
      </c>
    </row>
    <row r="26" spans="1:16" ht="15.75" x14ac:dyDescent="0.25">
      <c r="A26" s="57">
        <v>29</v>
      </c>
      <c r="B26" s="58" t="str">
        <f>Lähtöluettelo!B25</f>
        <v>Mika Sorsa</v>
      </c>
      <c r="C26" s="58" t="str">
        <f>Lähtöluettelo!C25</f>
        <v>       Petrol Bros. Vin World Rally Cycle</v>
      </c>
      <c r="D26" s="42" t="str">
        <f>Lähtöluettelo!D25</f>
        <v>WRC</v>
      </c>
      <c r="E26" s="43">
        <f>AJAT!E27</f>
        <v>0.4079861111111111</v>
      </c>
      <c r="F26" s="43">
        <f>AJAT!F27</f>
        <v>0.40842592592592591</v>
      </c>
      <c r="G26" s="44">
        <f>SUM(F26-E26)</f>
        <v>4.3981481481480955E-4</v>
      </c>
      <c r="H26" s="69"/>
      <c r="I26" s="103">
        <f>AJAT!I27</f>
        <v>0.41388888888888892</v>
      </c>
      <c r="J26" s="103">
        <f>AJAT!J27</f>
        <v>0.41504629629629625</v>
      </c>
      <c r="K26" s="44">
        <f>SUM(J26-I26)</f>
        <v>1.1574074074073293E-3</v>
      </c>
      <c r="L26" s="80"/>
      <c r="M26" s="65">
        <f>SUM(G26+K26)</f>
        <v>1.5972222222221388E-3</v>
      </c>
      <c r="N26" s="3">
        <f t="shared" si="0"/>
        <v>1.1574074074038876E-5</v>
      </c>
      <c r="O26" s="3">
        <f t="shared" si="1"/>
        <v>2.4305555555548253E-4</v>
      </c>
      <c r="P26" s="3">
        <f t="shared" si="2"/>
        <v>2.4305555555548253E-4</v>
      </c>
    </row>
    <row r="27" spans="1:16" ht="15.75" x14ac:dyDescent="0.25">
      <c r="A27" s="2">
        <v>34</v>
      </c>
      <c r="B27" s="10" t="str">
        <f>Lähtöluettelo!B28</f>
        <v>Pietari Markko </v>
      </c>
      <c r="C27" s="10" t="str">
        <f>Lähtöluettelo!C28</f>
        <v>       Polkupyörä</v>
      </c>
      <c r="D27" s="16" t="str">
        <f>Lähtöluettelo!D28</f>
        <v>Historic</v>
      </c>
      <c r="E27" s="101">
        <f>AJAT!E32</f>
        <v>0.40902777777777777</v>
      </c>
      <c r="F27" s="101">
        <f>AJAT!F32</f>
        <v>0.40954861111111113</v>
      </c>
      <c r="G27" s="48">
        <f>SUM(F27-E27)</f>
        <v>5.2083333333335924E-4</v>
      </c>
      <c r="H27" s="105"/>
      <c r="I27" s="104">
        <f>AJAT!I32</f>
        <v>0.41493055555555558</v>
      </c>
      <c r="J27" s="104">
        <f>AJAT!J32</f>
        <v>0.41601851851851851</v>
      </c>
      <c r="K27" s="48">
        <f>SUM(J27-I27)</f>
        <v>1.0879629629629295E-3</v>
      </c>
      <c r="L27" s="76"/>
      <c r="M27" s="1">
        <f>SUM(G27+K27)</f>
        <v>1.6087962962962887E-3</v>
      </c>
      <c r="N27" s="3">
        <f t="shared" si="0"/>
        <v>1.1574074074149898E-5</v>
      </c>
      <c r="O27" s="3">
        <f t="shared" si="1"/>
        <v>2.5462962962963243E-4</v>
      </c>
      <c r="P27" s="3">
        <f t="shared" si="2"/>
        <v>2.5462962962963243E-4</v>
      </c>
    </row>
    <row r="28" spans="1:16" ht="15.75" x14ac:dyDescent="0.25">
      <c r="A28" s="59">
        <v>42</v>
      </c>
      <c r="B28" s="60" t="str">
        <f>Lähtöluettelo!B35</f>
        <v>Pasi Lahtinen</v>
      </c>
      <c r="C28" s="60" t="str">
        <f>Lähtöluettelo!C35</f>
        <v>       Crescent Edge R5</v>
      </c>
      <c r="D28" s="49" t="str">
        <f>Lähtöluettelo!D35</f>
        <v>S-WRC</v>
      </c>
      <c r="E28" s="50">
        <f>AJAT!E40</f>
        <v>0.41250000000000003</v>
      </c>
      <c r="F28" s="50">
        <f>AJAT!F40</f>
        <v>0.41296296296296298</v>
      </c>
      <c r="G28" s="51">
        <f>SUM(F28-E28)</f>
        <v>4.6296296296294281E-4</v>
      </c>
      <c r="H28" s="68"/>
      <c r="I28" s="106">
        <f>AJAT!I40</f>
        <v>0.41701388888888885</v>
      </c>
      <c r="J28" s="106">
        <f>AJAT!J40</f>
        <v>0.4181597222222222</v>
      </c>
      <c r="K28" s="51">
        <f>SUM(J28-I28)</f>
        <v>1.1458333333333459E-3</v>
      </c>
      <c r="L28" s="79"/>
      <c r="M28" s="64">
        <f>SUM(G28+K28)</f>
        <v>1.6087962962962887E-3</v>
      </c>
      <c r="N28" s="3">
        <f t="shared" si="0"/>
        <v>0</v>
      </c>
      <c r="O28" s="3">
        <f t="shared" si="1"/>
        <v>2.5462962962963243E-4</v>
      </c>
      <c r="P28" s="3">
        <f t="shared" si="2"/>
        <v>2.5462962962963243E-4</v>
      </c>
    </row>
    <row r="29" spans="1:16" ht="15.75" x14ac:dyDescent="0.25">
      <c r="A29" s="2">
        <v>37</v>
      </c>
      <c r="B29" s="10" t="str">
        <f>Lähtöluettelo!B31</f>
        <v>Mika Penttinen </v>
      </c>
      <c r="C29" s="10" t="str">
        <f>Lähtöluettelo!C31</f>
        <v>       Nopsa</v>
      </c>
      <c r="D29" s="16" t="str">
        <f>Lähtöluettelo!D31</f>
        <v>Historic</v>
      </c>
      <c r="E29" s="101">
        <f>AJAT!E35</f>
        <v>0.41041666666666665</v>
      </c>
      <c r="F29" s="101">
        <f>AJAT!F35</f>
        <v>0.41092592592592592</v>
      </c>
      <c r="G29" s="48">
        <f>SUM(F29-E29)</f>
        <v>5.0925925925926485E-4</v>
      </c>
      <c r="H29" s="105"/>
      <c r="I29" s="104">
        <f>AJAT!I35</f>
        <v>0.41597222222222219</v>
      </c>
      <c r="J29" s="104">
        <f>AJAT!J35</f>
        <v>0.41708333333333331</v>
      </c>
      <c r="K29" s="48">
        <f>SUM(J29-I29)</f>
        <v>1.1111111111111183E-3</v>
      </c>
      <c r="L29" s="76"/>
      <c r="M29" s="1">
        <f>SUM(G29+K29)</f>
        <v>1.6203703703703831E-3</v>
      </c>
      <c r="N29" s="3">
        <f t="shared" si="0"/>
        <v>1.1574074074094387E-5</v>
      </c>
      <c r="O29" s="3">
        <f t="shared" si="1"/>
        <v>2.6620370370372681E-4</v>
      </c>
      <c r="P29" s="3">
        <f t="shared" si="2"/>
        <v>2.6620370370372681E-4</v>
      </c>
    </row>
    <row r="30" spans="1:16" ht="15.75" x14ac:dyDescent="0.25">
      <c r="A30" s="59">
        <v>60</v>
      </c>
      <c r="B30" s="60" t="str">
        <f>Lähtöluettelo!B52</f>
        <v>Lauri Järvelä</v>
      </c>
      <c r="C30" s="60" t="str">
        <f>Lähtöluettelo!C52</f>
        <v>       Joku rotisko</v>
      </c>
      <c r="D30" s="49" t="str">
        <f>Lähtöluettelo!D52</f>
        <v>S-WRC</v>
      </c>
      <c r="E30" s="50">
        <f>AJAT!E58</f>
        <v>0.41805555555555557</v>
      </c>
      <c r="F30" s="50">
        <f>AJAT!F58</f>
        <v>0.41854166666666665</v>
      </c>
      <c r="G30" s="51">
        <f>SUM(F30-E30)</f>
        <v>4.8611111111107608E-4</v>
      </c>
      <c r="H30" s="68"/>
      <c r="I30" s="106">
        <f>AJAT!I58</f>
        <v>0.4225694444444445</v>
      </c>
      <c r="J30" s="106">
        <f>AJAT!J58</f>
        <v>0.42371527777777779</v>
      </c>
      <c r="K30" s="51">
        <f>SUM(J30-I30)</f>
        <v>1.1458333333332904E-3</v>
      </c>
      <c r="L30" s="79"/>
      <c r="M30" s="64">
        <f>SUM(G30+K30)</f>
        <v>1.6319444444443665E-3</v>
      </c>
      <c r="N30" s="3">
        <f>SUM(M30-M29)</f>
        <v>1.1574074073983365E-5</v>
      </c>
      <c r="O30" s="2"/>
      <c r="P30" s="3">
        <f t="shared" si="2"/>
        <v>2.7777777777771018E-4</v>
      </c>
    </row>
    <row r="31" spans="1:16" ht="15.75" x14ac:dyDescent="0.25">
      <c r="A31" s="2">
        <v>70</v>
      </c>
      <c r="B31" s="10" t="str">
        <f>Lähtöluettelo!B62</f>
        <v>Mikko Lukka </v>
      </c>
      <c r="C31" s="10" t="str">
        <f>Lähtöluettelo!C62</f>
        <v>       Helkama Rallye</v>
      </c>
      <c r="D31" s="16" t="str">
        <f>Lähtöluettelo!D62</f>
        <v>Historic</v>
      </c>
      <c r="E31" s="101">
        <f>AJAT!E68</f>
        <v>0.42152777777777778</v>
      </c>
      <c r="F31" s="101">
        <f>AJAT!F68</f>
        <v>0.42202546296296295</v>
      </c>
      <c r="G31" s="48">
        <f>SUM(F31-E31)</f>
        <v>4.9768518518517046E-4</v>
      </c>
      <c r="H31" s="105"/>
      <c r="I31" s="104">
        <f>AJAT!I68</f>
        <v>0.42638888888888887</v>
      </c>
      <c r="J31" s="104">
        <f>AJAT!J68</f>
        <v>0.42752314814814812</v>
      </c>
      <c r="K31" s="48">
        <f>SUM(J31-I31)</f>
        <v>1.1342592592592515E-3</v>
      </c>
      <c r="L31" s="76"/>
      <c r="M31" s="1">
        <f>SUM(G31+K31)</f>
        <v>1.631944444444422E-3</v>
      </c>
      <c r="N31" s="3">
        <f>SUM(M31-M30)</f>
        <v>5.5511151231257827E-17</v>
      </c>
      <c r="O31" s="2"/>
      <c r="P31" s="3">
        <f t="shared" si="2"/>
        <v>2.7777777777776569E-4</v>
      </c>
    </row>
    <row r="32" spans="1:16" ht="15.75" x14ac:dyDescent="0.25">
      <c r="A32" s="2">
        <v>49</v>
      </c>
      <c r="B32" s="10" t="str">
        <f>Lähtöluettelo!B41</f>
        <v>Teemu "Dumbo" Arminen</v>
      </c>
      <c r="C32" s="10" t="str">
        <f>Lähtöluettelo!C41</f>
        <v>       Villari</v>
      </c>
      <c r="D32" s="16" t="str">
        <f>Lähtöluettelo!D41</f>
        <v>Historic</v>
      </c>
      <c r="E32" s="101">
        <f>AJAT!E47</f>
        <v>0.4145833333333333</v>
      </c>
      <c r="F32" s="101">
        <f>AJAT!F47</f>
        <v>0.41509259259259257</v>
      </c>
      <c r="G32" s="48">
        <f>SUM(F32-E32)</f>
        <v>5.0925925925926485E-4</v>
      </c>
      <c r="H32" s="105"/>
      <c r="I32" s="104">
        <f>AJAT!I47</f>
        <v>0.41909722222222223</v>
      </c>
      <c r="J32" s="104">
        <f>AJAT!J47</f>
        <v>0.42023148148148143</v>
      </c>
      <c r="K32" s="48">
        <f>SUM(J32-I32)</f>
        <v>1.134259259259196E-3</v>
      </c>
      <c r="L32" s="76"/>
      <c r="M32" s="1">
        <f>SUM(G32+K32)</f>
        <v>1.6435185185184609E-3</v>
      </c>
      <c r="N32" s="3">
        <f t="shared" si="0"/>
        <v>1.1574074074038876E-5</v>
      </c>
      <c r="O32" s="2"/>
      <c r="P32" s="3">
        <f t="shared" si="2"/>
        <v>2.8935185185180456E-4</v>
      </c>
    </row>
    <row r="33" spans="1:16" ht="15.75" x14ac:dyDescent="0.25">
      <c r="A33" s="57">
        <v>82</v>
      </c>
      <c r="B33" s="58" t="str">
        <f>Lähtöluettelo!B73</f>
        <v>Pasi Rutanen </v>
      </c>
      <c r="C33" s="58" t="str">
        <f>Lähtöluettelo!C73</f>
        <v>       Norola racing team Opel Adam 2000i</v>
      </c>
      <c r="D33" s="42" t="str">
        <f>Lähtöluettelo!D73</f>
        <v>WRC</v>
      </c>
      <c r="E33" s="43">
        <f>AJAT!E80</f>
        <v>0.42499999999999999</v>
      </c>
      <c r="F33" s="43">
        <f>AJAT!F80</f>
        <v>0.42557870370370371</v>
      </c>
      <c r="G33" s="44">
        <f>SUM(F33-E33)</f>
        <v>5.7870370370372015E-4</v>
      </c>
      <c r="H33" s="69"/>
      <c r="I33" s="103">
        <f>AJAT!I80</f>
        <v>0.42986111111111108</v>
      </c>
      <c r="J33" s="103">
        <f>AJAT!J80</f>
        <v>0.43093749999999997</v>
      </c>
      <c r="K33" s="44">
        <f>SUM(J33-I33)</f>
        <v>1.0763888888888906E-3</v>
      </c>
      <c r="L33" s="80"/>
      <c r="M33" s="65">
        <f>SUM(G33+K33)</f>
        <v>1.6550925925926108E-3</v>
      </c>
      <c r="N33" s="3">
        <f t="shared" si="0"/>
        <v>1.1574074074149898E-5</v>
      </c>
      <c r="O33" s="2"/>
      <c r="P33" s="3">
        <f t="shared" si="2"/>
        <v>3.0092592592595446E-4</v>
      </c>
    </row>
    <row r="34" spans="1:16" ht="15.75" x14ac:dyDescent="0.25">
      <c r="A34" s="57">
        <v>65</v>
      </c>
      <c r="B34" s="58" t="str">
        <f>Lähtöluettelo!B57</f>
        <v>Mikko Stranden</v>
      </c>
      <c r="C34" s="58" t="str">
        <f>Lähtöluettelo!C57</f>
        <v>       MB X-Trail black'n white</v>
      </c>
      <c r="D34" s="42" t="str">
        <f>Lähtöluettelo!D57</f>
        <v>WRC</v>
      </c>
      <c r="E34" s="43">
        <f>AJAT!E63</f>
        <v>0.41979166666666662</v>
      </c>
      <c r="F34" s="43">
        <f>AJAT!F63</f>
        <v>0.42024305555555558</v>
      </c>
      <c r="G34" s="44">
        <f>SUM(F34-E34)</f>
        <v>4.5138888888895945E-4</v>
      </c>
      <c r="H34" s="69"/>
      <c r="I34" s="103">
        <f>AJAT!I63</f>
        <v>0.42465277777777777</v>
      </c>
      <c r="J34" s="103">
        <f>AJAT!J63</f>
        <v>0.42585648148148153</v>
      </c>
      <c r="K34" s="44">
        <f>SUM(J34-I34)</f>
        <v>1.2037037037037623E-3</v>
      </c>
      <c r="L34" s="80"/>
      <c r="M34" s="65">
        <f>SUM(G34+K34)</f>
        <v>1.6550925925927218E-3</v>
      </c>
      <c r="N34" s="117">
        <f t="shared" si="0"/>
        <v>1.1102230246251565E-16</v>
      </c>
      <c r="O34" s="109"/>
      <c r="P34" s="3">
        <f t="shared" si="2"/>
        <v>3.0092592592606549E-4</v>
      </c>
    </row>
    <row r="35" spans="1:16" ht="15.75" x14ac:dyDescent="0.25">
      <c r="A35" s="59">
        <v>33</v>
      </c>
      <c r="B35" s="60" t="str">
        <f>Lähtöluettelo!B27</f>
        <v>Teppo Mäkinen *</v>
      </c>
      <c r="C35" s="60" t="str">
        <f>Lähtöluettelo!C27</f>
        <v>       Gary Fisher</v>
      </c>
      <c r="D35" s="49" t="str">
        <f>Lähtöluettelo!D27</f>
        <v>S-WRC</v>
      </c>
      <c r="E35" s="50">
        <f>AJAT!E31</f>
        <v>0.40868055555555555</v>
      </c>
      <c r="F35" s="50">
        <f>AJAT!F31</f>
        <v>0.40915509259259258</v>
      </c>
      <c r="G35" s="51">
        <f>SUM(F35-E35)</f>
        <v>4.745370370370372E-4</v>
      </c>
      <c r="H35" s="68"/>
      <c r="I35" s="106">
        <f>AJAT!I31</f>
        <v>0.4145833333333333</v>
      </c>
      <c r="J35" s="106">
        <f>AJAT!J31</f>
        <v>0.41578703703703707</v>
      </c>
      <c r="K35" s="51">
        <f>SUM(J35-I35)</f>
        <v>1.2037037037037623E-3</v>
      </c>
      <c r="L35" s="79"/>
      <c r="M35" s="64">
        <f>SUM(G35+K35)</f>
        <v>1.6782407407407995E-3</v>
      </c>
      <c r="N35" s="3">
        <f t="shared" si="0"/>
        <v>2.3148148148077752E-5</v>
      </c>
      <c r="O35" s="2"/>
      <c r="P35" s="3">
        <f t="shared" si="2"/>
        <v>3.2407407407414324E-4</v>
      </c>
    </row>
    <row r="36" spans="1:16" ht="15.75" x14ac:dyDescent="0.25">
      <c r="A36" s="2">
        <v>58</v>
      </c>
      <c r="B36" s="10" t="str">
        <f>Lähtöluettelo!B50</f>
        <v>Osmo Laitila</v>
      </c>
      <c r="C36" s="10" t="str">
        <f>Lähtöluettelo!C50</f>
        <v>       Legendary Yosemite</v>
      </c>
      <c r="D36" s="16" t="str">
        <f>Lähtöluettelo!D50</f>
        <v>Historic</v>
      </c>
      <c r="E36" s="101">
        <f>AJAT!E56</f>
        <v>0.41736111111111113</v>
      </c>
      <c r="F36" s="101">
        <f>AJAT!F56</f>
        <v>0.41790509259259262</v>
      </c>
      <c r="G36" s="48">
        <f>SUM(F36-E36)</f>
        <v>5.439814814814925E-4</v>
      </c>
      <c r="H36" s="105"/>
      <c r="I36" s="104">
        <f>AJAT!I56</f>
        <v>0.421875</v>
      </c>
      <c r="J36" s="104">
        <f>AJAT!J56</f>
        <v>0.42302083333333335</v>
      </c>
      <c r="K36" s="48">
        <f>SUM(J36-I36)</f>
        <v>1.1458333333333459E-3</v>
      </c>
      <c r="L36" s="76"/>
      <c r="M36" s="1">
        <f>SUM(G36+K36)</f>
        <v>1.6898148148148384E-3</v>
      </c>
      <c r="N36" s="3">
        <f t="shared" si="0"/>
        <v>1.1574074074038876E-5</v>
      </c>
      <c r="O36" s="2"/>
      <c r="P36" s="3">
        <f t="shared" si="2"/>
        <v>3.3564814814818211E-4</v>
      </c>
    </row>
    <row r="37" spans="1:16" ht="15.75" x14ac:dyDescent="0.25">
      <c r="A37" s="2">
        <v>28</v>
      </c>
      <c r="B37" s="10" t="str">
        <f>Lähtöluettelo!B24</f>
        <v>Juho Puumalainen </v>
      </c>
      <c r="C37" s="10" t="str">
        <f>Lähtöluettelo!C24</f>
        <v>       Korva-Tunturi-Monte-Carlo-Edition</v>
      </c>
      <c r="D37" s="16" t="str">
        <f>Lähtöluettelo!D24</f>
        <v>Historic</v>
      </c>
      <c r="E37" s="101">
        <f>AJAT!E26</f>
        <v>0.40763888888888888</v>
      </c>
      <c r="F37" s="101">
        <f>AJAT!F26</f>
        <v>0.40811342592592598</v>
      </c>
      <c r="G37" s="48">
        <f>SUM(F37-E37)</f>
        <v>4.7453703703709271E-4</v>
      </c>
      <c r="H37" s="105"/>
      <c r="I37" s="104">
        <f>AJAT!I26</f>
        <v>0.41319444444444442</v>
      </c>
      <c r="J37" s="104">
        <f>AJAT!J26</f>
        <v>0.41440972222222222</v>
      </c>
      <c r="K37" s="48">
        <f>SUM(J37-I37)</f>
        <v>1.2152777777778012E-3</v>
      </c>
      <c r="L37" s="76"/>
      <c r="M37" s="1">
        <f>SUM(G37+K37)</f>
        <v>1.6898148148148939E-3</v>
      </c>
      <c r="N37" s="3">
        <f t="shared" si="0"/>
        <v>5.5511151231257827E-17</v>
      </c>
      <c r="O37" s="2"/>
      <c r="P37" s="3">
        <f t="shared" si="2"/>
        <v>3.3564814814823762E-4</v>
      </c>
    </row>
    <row r="38" spans="1:16" ht="15.75" x14ac:dyDescent="0.25">
      <c r="A38" s="59">
        <v>54</v>
      </c>
      <c r="B38" s="60" t="str">
        <f>Lähtöluettelo!B46</f>
        <v>Jarno Arilehto</v>
      </c>
      <c r="C38" s="60" t="str">
        <f>Lähtöluettelo!C46</f>
        <v>       Nippon mikä lie</v>
      </c>
      <c r="D38" s="49" t="str">
        <f>Lähtöluettelo!D46</f>
        <v>S-WRC</v>
      </c>
      <c r="E38" s="50">
        <f>AJAT!E52</f>
        <v>0.41631944444444446</v>
      </c>
      <c r="F38" s="50">
        <f>AJAT!F52</f>
        <v>0.4168055555555556</v>
      </c>
      <c r="G38" s="51">
        <f>SUM(F38-E38)</f>
        <v>4.8611111111113159E-4</v>
      </c>
      <c r="H38" s="68"/>
      <c r="I38" s="106">
        <f>AJAT!I52</f>
        <v>0.42083333333333334</v>
      </c>
      <c r="J38" s="106">
        <f>AJAT!J52</f>
        <v>0.42204861111111108</v>
      </c>
      <c r="K38" s="51">
        <f>SUM(J38-I38)</f>
        <v>1.2152777777777457E-3</v>
      </c>
      <c r="L38" s="79"/>
      <c r="M38" s="64">
        <f>SUM(G38+K38)</f>
        <v>1.7013888888888773E-3</v>
      </c>
      <c r="N38" s="3">
        <f>SUM(M38-M37)</f>
        <v>1.1574074073983365E-5</v>
      </c>
      <c r="O38" s="2"/>
      <c r="P38" s="3">
        <f t="shared" si="2"/>
        <v>3.4722222222222099E-4</v>
      </c>
    </row>
    <row r="39" spans="1:16" ht="15.75" x14ac:dyDescent="0.25">
      <c r="A39" s="2">
        <v>61</v>
      </c>
      <c r="B39" s="10" t="str">
        <f>Lähtöluettelo!B53</f>
        <v>Lauri lehto</v>
      </c>
      <c r="C39" s="10" t="str">
        <f>Lähtöluettelo!C53</f>
        <v>       Mummomalli</v>
      </c>
      <c r="D39" s="16" t="str">
        <f>Lähtöluettelo!D53</f>
        <v>Historic</v>
      </c>
      <c r="E39" s="101">
        <f>AJAT!E59</f>
        <v>0.41840277777777773</v>
      </c>
      <c r="F39" s="101">
        <f>AJAT!F59</f>
        <v>0.41892361111111115</v>
      </c>
      <c r="G39" s="48">
        <f>SUM(F39-E39)</f>
        <v>5.2083333333341475E-4</v>
      </c>
      <c r="H39" s="105"/>
      <c r="I39" s="104">
        <f>AJAT!I59</f>
        <v>0.42326388888888888</v>
      </c>
      <c r="J39" s="104">
        <f>AJAT!J59</f>
        <v>0.42444444444444446</v>
      </c>
      <c r="K39" s="48">
        <f>SUM(J39-I39)</f>
        <v>1.1805555555555736E-3</v>
      </c>
      <c r="L39" s="76"/>
      <c r="M39" s="1">
        <f>SUM(G39+K39)</f>
        <v>1.7013888888889883E-3</v>
      </c>
      <c r="N39" s="3">
        <f t="shared" si="0"/>
        <v>1.1102230246251565E-16</v>
      </c>
      <c r="O39" s="2"/>
      <c r="P39" s="3">
        <f t="shared" si="2"/>
        <v>3.4722222222233201E-4</v>
      </c>
    </row>
    <row r="40" spans="1:16" ht="15.75" x14ac:dyDescent="0.25">
      <c r="A40" s="57">
        <v>44</v>
      </c>
      <c r="B40" s="58" t="str">
        <f>Lähtöluettelo!B37</f>
        <v>Topi Luhtinen *</v>
      </c>
      <c r="C40" s="58" t="str">
        <f>Lähtöluettelo!C37</f>
        <v>       Tunturi</v>
      </c>
      <c r="D40" s="42" t="str">
        <f>Lähtöluettelo!D37</f>
        <v>WRC</v>
      </c>
      <c r="E40" s="43">
        <f>AJAT!E42</f>
        <v>0.41319444444444442</v>
      </c>
      <c r="F40" s="43">
        <f>AJAT!F42</f>
        <v>0.41369212962962965</v>
      </c>
      <c r="G40" s="44">
        <f>SUM(F40-E40)</f>
        <v>4.9768518518522598E-4</v>
      </c>
      <c r="H40" s="69"/>
      <c r="I40" s="103">
        <f>AJAT!I42</f>
        <v>0.41805555555555557</v>
      </c>
      <c r="J40" s="103">
        <f>AJAT!J42</f>
        <v>0.41930555555555554</v>
      </c>
      <c r="K40" s="44">
        <f>SUM(J40-I40)</f>
        <v>1.2499999999999734E-3</v>
      </c>
      <c r="L40" s="80"/>
      <c r="M40" s="65">
        <f>SUM(G40+K40)</f>
        <v>1.7476851851851993E-3</v>
      </c>
      <c r="N40" s="3">
        <f t="shared" si="0"/>
        <v>4.6296296296211015E-5</v>
      </c>
      <c r="O40" s="2"/>
      <c r="P40" s="3">
        <f t="shared" si="2"/>
        <v>3.9351851851854303E-4</v>
      </c>
    </row>
    <row r="41" spans="1:16" ht="15.75" x14ac:dyDescent="0.25">
      <c r="A41" s="2">
        <v>52</v>
      </c>
      <c r="B41" s="10" t="str">
        <f>Lähtöluettelo!B44</f>
        <v>Arto Tuominen </v>
      </c>
      <c r="C41" s="10" t="str">
        <f>Lähtöluettelo!C44</f>
        <v>       Nisula HRT</v>
      </c>
      <c r="D41" s="16" t="str">
        <f>Lähtöluettelo!D44</f>
        <v>Historic</v>
      </c>
      <c r="E41" s="101">
        <f>AJAT!E50</f>
        <v>0.41562499999999997</v>
      </c>
      <c r="F41" s="101">
        <f>AJAT!F50</f>
        <v>0.41614583333333338</v>
      </c>
      <c r="G41" s="48">
        <f>SUM(F41-E41)</f>
        <v>5.2083333333341475E-4</v>
      </c>
      <c r="H41" s="105"/>
      <c r="I41" s="104">
        <f>AJAT!I50</f>
        <v>0.4201388888888889</v>
      </c>
      <c r="J41" s="104">
        <f>AJAT!J50</f>
        <v>0.42137731481481483</v>
      </c>
      <c r="K41" s="48">
        <f>SUM(J41-I41)</f>
        <v>1.2384259259259345E-3</v>
      </c>
      <c r="L41" s="76"/>
      <c r="M41" s="1">
        <f>SUM(G41+K41)</f>
        <v>1.7592592592593492E-3</v>
      </c>
      <c r="N41" s="3">
        <f t="shared" si="0"/>
        <v>1.1574074074149898E-5</v>
      </c>
      <c r="O41" s="2"/>
      <c r="P41" s="3">
        <f t="shared" si="2"/>
        <v>4.0509259259269292E-4</v>
      </c>
    </row>
    <row r="42" spans="1:16" ht="15.75" x14ac:dyDescent="0.25">
      <c r="A42" s="57">
        <v>86</v>
      </c>
      <c r="B42" s="58" t="str">
        <f>Lähtöluettelo!B75</f>
        <v>Gharib Ikni </v>
      </c>
      <c r="C42" s="58" t="str">
        <f>Lähtöluettelo!C75</f>
        <v>       Polkupyörä</v>
      </c>
      <c r="D42" s="42" t="str">
        <f>Lähtöluettelo!D75</f>
        <v>WRC</v>
      </c>
      <c r="E42" s="43">
        <f>AJAT!E84</f>
        <v>0.42569444444444443</v>
      </c>
      <c r="F42" s="43">
        <f>AJAT!F84</f>
        <v>0.42621527777777773</v>
      </c>
      <c r="G42" s="44">
        <f>SUM(F42-E42)</f>
        <v>5.2083333333330373E-4</v>
      </c>
      <c r="H42" s="69"/>
      <c r="I42" s="103">
        <f>AJAT!I84</f>
        <v>0.43055555555555558</v>
      </c>
      <c r="J42" s="103">
        <f>AJAT!J84</f>
        <v>0.43182870370370369</v>
      </c>
      <c r="K42" s="44">
        <f>SUM(J42-I42)</f>
        <v>1.2731481481481066E-3</v>
      </c>
      <c r="L42" s="80"/>
      <c r="M42" s="65">
        <f>SUM(G42+K42)</f>
        <v>1.7939814814814103E-3</v>
      </c>
      <c r="N42" s="3">
        <f t="shared" si="0"/>
        <v>3.4722222222061117E-5</v>
      </c>
      <c r="O42" s="2"/>
      <c r="P42" s="3">
        <f t="shared" si="2"/>
        <v>4.3981481481475404E-4</v>
      </c>
    </row>
    <row r="43" spans="1:16" ht="15.75" x14ac:dyDescent="0.25">
      <c r="A43" s="59">
        <v>62</v>
      </c>
      <c r="B43" s="60" t="str">
        <f>Lähtöluettelo!B54</f>
        <v>Jani Maukonen</v>
      </c>
      <c r="C43" s="60" t="str">
        <f>Lähtöluettelo!C54</f>
        <v>       BLTM 26 V7</v>
      </c>
      <c r="D43" s="49" t="str">
        <f>Lähtöluettelo!D54</f>
        <v>S-WRC</v>
      </c>
      <c r="E43" s="50">
        <f>AJAT!E60</f>
        <v>0.41875000000000001</v>
      </c>
      <c r="F43" s="50">
        <f>AJAT!F60</f>
        <v>0.41922453703703705</v>
      </c>
      <c r="G43" s="51">
        <f>SUM(F43-E43)</f>
        <v>4.745370370370372E-4</v>
      </c>
      <c r="H43" s="68"/>
      <c r="I43" s="106">
        <f>AJAT!I60</f>
        <v>0.4236111111111111</v>
      </c>
      <c r="J43" s="106">
        <f>AJAT!J60</f>
        <v>0.42494212962962963</v>
      </c>
      <c r="K43" s="51">
        <f>SUM(J43-I43)</f>
        <v>1.331018518518523E-3</v>
      </c>
      <c r="L43" s="79"/>
      <c r="M43" s="64">
        <f>SUM(G43+K43)</f>
        <v>1.8055555555555602E-3</v>
      </c>
      <c r="N43" s="3">
        <f t="shared" si="0"/>
        <v>1.1574074074149898E-5</v>
      </c>
      <c r="O43" s="2"/>
      <c r="P43" s="3">
        <f t="shared" si="2"/>
        <v>4.5138888888890394E-4</v>
      </c>
    </row>
    <row r="44" spans="1:16" ht="15.75" x14ac:dyDescent="0.25">
      <c r="A44" s="59">
        <v>48</v>
      </c>
      <c r="B44" s="60" t="str">
        <f>Lähtöluettelo!B40</f>
        <v>Tuomo Nikkola</v>
      </c>
      <c r="C44" s="60" t="str">
        <f>Lähtöluettelo!C40</f>
        <v>       Pikkulamppuinen Kostaja</v>
      </c>
      <c r="D44" s="49" t="str">
        <f>Lähtöluettelo!D40</f>
        <v>S-WRC</v>
      </c>
      <c r="E44" s="50">
        <f>AJAT!E46</f>
        <v>0.41423611111111108</v>
      </c>
      <c r="F44" s="50">
        <f>AJAT!F46</f>
        <v>0.4147569444444445</v>
      </c>
      <c r="G44" s="51">
        <f>SUM(F44-E44)</f>
        <v>5.2083333333341475E-4</v>
      </c>
      <c r="H44" s="68"/>
      <c r="I44" s="106">
        <f>AJAT!I46</f>
        <v>0.41875000000000001</v>
      </c>
      <c r="J44" s="106">
        <f>AJAT!J46</f>
        <v>0.42004629629629631</v>
      </c>
      <c r="K44" s="51">
        <f>SUM(J44-I44)</f>
        <v>1.2962962962962954E-3</v>
      </c>
      <c r="L44" s="79"/>
      <c r="M44" s="64">
        <f>SUM(G44+K44)</f>
        <v>1.8171296296297101E-3</v>
      </c>
      <c r="N44" s="3">
        <f>SUM(M44-M43)</f>
        <v>1.1574074074149898E-5</v>
      </c>
      <c r="O44" s="2"/>
      <c r="P44" s="3">
        <f t="shared" si="2"/>
        <v>4.6296296296305384E-4</v>
      </c>
    </row>
    <row r="45" spans="1:16" ht="15.75" x14ac:dyDescent="0.25">
      <c r="A45" s="59">
        <v>63</v>
      </c>
      <c r="B45" s="60" t="str">
        <f>Lähtöluettelo!B55</f>
        <v>Henri Saarinen</v>
      </c>
      <c r="C45" s="60" t="str">
        <f>Lähtöluettelo!C55</f>
        <v>       Tunturi</v>
      </c>
      <c r="D45" s="49" t="str">
        <f>Lähtöluettelo!D55</f>
        <v>S-WRC</v>
      </c>
      <c r="E45" s="50">
        <f>AJAT!E61</f>
        <v>0.41909722222222223</v>
      </c>
      <c r="F45" s="50">
        <f>AJAT!F61</f>
        <v>0.41969907407407409</v>
      </c>
      <c r="G45" s="51">
        <f>SUM(F45-E45)</f>
        <v>6.0185185185185341E-4</v>
      </c>
      <c r="H45" s="68"/>
      <c r="I45" s="106">
        <f>AJAT!I61</f>
        <v>0.42395833333333338</v>
      </c>
      <c r="J45" s="106">
        <f>AJAT!J61</f>
        <v>0.42521990740740739</v>
      </c>
      <c r="K45" s="51">
        <f>SUM(J45-I45)</f>
        <v>1.2615740740740122E-3</v>
      </c>
      <c r="L45" s="79"/>
      <c r="M45" s="64">
        <f>SUM(G45+K45)</f>
        <v>1.8634259259258656E-3</v>
      </c>
      <c r="N45" s="3">
        <f t="shared" si="0"/>
        <v>4.6296296296155504E-5</v>
      </c>
      <c r="O45" s="2"/>
      <c r="P45" s="3">
        <f t="shared" si="2"/>
        <v>5.0925925925920934E-4</v>
      </c>
    </row>
    <row r="46" spans="1:16" ht="15.75" x14ac:dyDescent="0.25">
      <c r="A46" s="57">
        <v>87</v>
      </c>
      <c r="B46" s="58" t="str">
        <f>Lähtöluettelo!B76</f>
        <v>Leevi Kastikainen *</v>
      </c>
      <c r="C46" s="58" t="str">
        <f>Lähtöluettelo!C76</f>
        <v>       Leevi's Kebab</v>
      </c>
      <c r="D46" s="42" t="str">
        <f>Lähtöluettelo!D76</f>
        <v>WRC</v>
      </c>
      <c r="E46" s="43">
        <f>AJAT!E85</f>
        <v>0.42604166666666665</v>
      </c>
      <c r="F46" s="43">
        <f>AJAT!F85</f>
        <v>0.42667824074074073</v>
      </c>
      <c r="G46" s="44">
        <f>SUM(F46-E46)</f>
        <v>6.3657407407408106E-4</v>
      </c>
      <c r="H46" s="69"/>
      <c r="I46" s="103">
        <f>AJAT!I85</f>
        <v>0.4309027777777778</v>
      </c>
      <c r="J46" s="103">
        <f>AJAT!J85</f>
        <v>0.43214120370370374</v>
      </c>
      <c r="K46" s="44">
        <f>SUM(J46-I46)</f>
        <v>1.2384259259259345E-3</v>
      </c>
      <c r="L46" s="80"/>
      <c r="M46" s="65">
        <f>SUM(G46+K46)</f>
        <v>1.8750000000000155E-3</v>
      </c>
      <c r="N46" s="3">
        <f t="shared" si="0"/>
        <v>1.1574074074149898E-5</v>
      </c>
      <c r="O46" s="2"/>
      <c r="P46" s="3">
        <f t="shared" si="2"/>
        <v>5.2083333333335924E-4</v>
      </c>
    </row>
    <row r="47" spans="1:16" ht="15.75" x14ac:dyDescent="0.25">
      <c r="A47" s="109">
        <v>36</v>
      </c>
      <c r="B47" s="108" t="str">
        <f>Lähtöluettelo!B30</f>
        <v>Ari Pärnäjärvi</v>
      </c>
      <c r="C47" s="108" t="str">
        <f>Lähtöluettelo!C30</f>
        <v>       Nopsa Picnic 3 vaihteinen</v>
      </c>
      <c r="D47" s="110" t="str">
        <f>Lähtöluettelo!D30</f>
        <v>Historic</v>
      </c>
      <c r="E47" s="111">
        <f>AJAT!E34</f>
        <v>0.41006944444444443</v>
      </c>
      <c r="F47" s="111">
        <f>AJAT!F34</f>
        <v>0.41065972222222219</v>
      </c>
      <c r="G47" s="112">
        <f>SUM(F47-E47)</f>
        <v>5.9027777777775903E-4</v>
      </c>
      <c r="H47" s="113"/>
      <c r="I47" s="114">
        <f>AJAT!I34</f>
        <v>0.41562499999999997</v>
      </c>
      <c r="J47" s="114">
        <f>AJAT!J34</f>
        <v>0.41693287037037036</v>
      </c>
      <c r="K47" s="112">
        <f>SUM(J47-I47)</f>
        <v>1.3078703703703898E-3</v>
      </c>
      <c r="L47" s="115"/>
      <c r="M47" s="116">
        <f>SUM(G47+K47)</f>
        <v>1.8981481481481488E-3</v>
      </c>
      <c r="N47" s="3">
        <f t="shared" si="0"/>
        <v>2.3148148148133263E-5</v>
      </c>
      <c r="O47" s="2"/>
      <c r="P47" s="3">
        <f t="shared" si="2"/>
        <v>5.439814814814925E-4</v>
      </c>
    </row>
    <row r="48" spans="1:16" ht="15.75" x14ac:dyDescent="0.25">
      <c r="A48" s="2">
        <v>43</v>
      </c>
      <c r="B48" s="10" t="str">
        <f>Lähtöluettelo!B36</f>
        <v>Tero Ahonen</v>
      </c>
      <c r="C48" s="10" t="str">
        <f>Lähtöluettelo!C36</f>
        <v>       Härkäpannu Tunturi</v>
      </c>
      <c r="D48" s="16" t="str">
        <f>Lähtöluettelo!D36</f>
        <v>Historic</v>
      </c>
      <c r="E48" s="101">
        <f>AJAT!E41</f>
        <v>0.4128472222222222</v>
      </c>
      <c r="F48" s="101">
        <f>AJAT!F41</f>
        <v>0.41342592592592592</v>
      </c>
      <c r="G48" s="48">
        <f>SUM(F48-E48)</f>
        <v>5.7870370370372015E-4</v>
      </c>
      <c r="H48" s="105"/>
      <c r="I48" s="104">
        <f>AJAT!I41</f>
        <v>0.41736111111111113</v>
      </c>
      <c r="J48" s="104">
        <f>AJAT!J41</f>
        <v>0.41869212962962959</v>
      </c>
      <c r="K48" s="48">
        <f>SUM(J48-I48)</f>
        <v>1.3310185185184675E-3</v>
      </c>
      <c r="L48" s="76"/>
      <c r="M48" s="1">
        <f>SUM(G48+K48)</f>
        <v>1.9097222222221877E-3</v>
      </c>
      <c r="N48" s="3">
        <f t="shared" si="0"/>
        <v>1.1574074074038876E-5</v>
      </c>
      <c r="O48" s="2"/>
      <c r="P48" s="3">
        <f t="shared" si="2"/>
        <v>5.5555555555553138E-4</v>
      </c>
    </row>
    <row r="49" spans="1:16" ht="15.75" x14ac:dyDescent="0.25">
      <c r="A49" s="7">
        <v>4</v>
      </c>
      <c r="B49" s="56" t="str">
        <f>Lähtöluettelo!B7</f>
        <v>Maija Tuomainen</v>
      </c>
      <c r="C49" s="56" t="str">
        <f>Lähtöluettelo!C7</f>
        <v>    Canyon</v>
      </c>
      <c r="D49" s="39" t="str">
        <f>Lähtöluettelo!D7</f>
        <v>Lady</v>
      </c>
      <c r="E49" s="40">
        <f>AJAT!E6</f>
        <v>0.40104166666666669</v>
      </c>
      <c r="F49" s="40">
        <f>AJAT!F6</f>
        <v>0.40164351851851854</v>
      </c>
      <c r="G49" s="41">
        <f>SUM(F49-E49)</f>
        <v>6.0185185185185341E-4</v>
      </c>
      <c r="H49" s="66"/>
      <c r="I49" s="81">
        <f>AJAT!I6</f>
        <v>0.40520833333333334</v>
      </c>
      <c r="J49" s="81">
        <f>AJAT!J6</f>
        <v>0.40652777777777777</v>
      </c>
      <c r="K49" s="41">
        <f>SUM(J49-I49)</f>
        <v>1.3194444444444287E-3</v>
      </c>
      <c r="L49" s="77"/>
      <c r="M49" s="62">
        <f>SUM(G49+K49)</f>
        <v>1.9212962962962821E-3</v>
      </c>
      <c r="N49" s="3">
        <f t="shared" si="0"/>
        <v>1.1574074074094387E-5</v>
      </c>
      <c r="O49" s="2"/>
      <c r="P49" s="3">
        <f t="shared" si="2"/>
        <v>5.6712962962962576E-4</v>
      </c>
    </row>
    <row r="50" spans="1:16" ht="15.75" x14ac:dyDescent="0.25">
      <c r="A50" s="2">
        <v>67</v>
      </c>
      <c r="B50" s="10" t="str">
        <f>Lähtöluettelo!B59</f>
        <v>Antti Kihlström </v>
      </c>
      <c r="C50" s="10" t="str">
        <f>Lähtöluettelo!C59</f>
        <v>       Hirmunen</v>
      </c>
      <c r="D50" s="16" t="str">
        <f>Lähtöluettelo!D59</f>
        <v>Historic</v>
      </c>
      <c r="E50" s="101">
        <f>AJAT!E65</f>
        <v>0.42048611111111112</v>
      </c>
      <c r="F50" s="101">
        <f>AJAT!F65</f>
        <v>0.42119212962962965</v>
      </c>
      <c r="G50" s="48">
        <f>SUM(F50-E50)</f>
        <v>7.0601851851853636E-4</v>
      </c>
      <c r="H50" s="105"/>
      <c r="I50" s="104">
        <f>AJAT!I65</f>
        <v>0.42534722222222227</v>
      </c>
      <c r="J50" s="104">
        <f>AJAT!J65</f>
        <v>0.42657407407407405</v>
      </c>
      <c r="K50" s="48">
        <f>SUM(J50-I50)</f>
        <v>1.2268518518517846E-3</v>
      </c>
      <c r="L50" s="76"/>
      <c r="M50" s="1">
        <f>SUM(G50+K50)</f>
        <v>1.9328703703703209E-3</v>
      </c>
      <c r="N50" s="3">
        <f t="shared" si="0"/>
        <v>1.1574074074038876E-5</v>
      </c>
      <c r="O50" s="2"/>
      <c r="P50" s="3">
        <f t="shared" si="2"/>
        <v>5.7870370370366464E-4</v>
      </c>
    </row>
    <row r="51" spans="1:16" ht="15.75" x14ac:dyDescent="0.25">
      <c r="A51" s="2">
        <v>72</v>
      </c>
      <c r="B51" s="10" t="str">
        <f>Lähtöluettelo!B64</f>
        <v>Matti Nuora *</v>
      </c>
      <c r="C51" s="10" t="str">
        <f>Lähtöluettelo!C64</f>
        <v>       Polkupyörä :)</v>
      </c>
      <c r="D51" s="16" t="str">
        <f>Lähtöluettelo!D64</f>
        <v>Historic</v>
      </c>
      <c r="E51" s="101">
        <f>AJAT!E70</f>
        <v>0.42222222222222222</v>
      </c>
      <c r="F51" s="101">
        <f>AJAT!F70</f>
        <v>0.42280092592592594</v>
      </c>
      <c r="G51" s="48">
        <f>SUM(F51-E51)</f>
        <v>5.7870370370372015E-4</v>
      </c>
      <c r="H51" s="105"/>
      <c r="I51" s="104">
        <f>AJAT!I70</f>
        <v>0.42708333333333331</v>
      </c>
      <c r="J51" s="104">
        <f>AJAT!J70</f>
        <v>0.42844907407407407</v>
      </c>
      <c r="K51" s="48">
        <f>SUM(J51-I51)</f>
        <v>1.3657407407407507E-3</v>
      </c>
      <c r="L51" s="76"/>
      <c r="M51" s="1">
        <f>SUM(G51+K51)</f>
        <v>1.9444444444444708E-3</v>
      </c>
      <c r="N51" s="3">
        <f t="shared" si="0"/>
        <v>1.1574074074149898E-5</v>
      </c>
      <c r="O51" s="2"/>
      <c r="P51" s="3">
        <f t="shared" si="2"/>
        <v>5.9027777777781454E-4</v>
      </c>
    </row>
    <row r="52" spans="1:16" ht="15.75" x14ac:dyDescent="0.25">
      <c r="A52" s="59">
        <v>51</v>
      </c>
      <c r="B52" s="60" t="str">
        <f>Lähtöluettelo!B43</f>
        <v>Jaakko Lavio</v>
      </c>
      <c r="C52" s="60" t="str">
        <f>Lähtöluettelo!C43</f>
        <v>       Red schimmer (ex Rino)</v>
      </c>
      <c r="D52" s="49" t="str">
        <f>Lähtöluettelo!D43</f>
        <v>S-WRC</v>
      </c>
      <c r="E52" s="50">
        <f>AJAT!E49</f>
        <v>0.4152777777777778</v>
      </c>
      <c r="F52" s="50">
        <f>AJAT!F49</f>
        <v>0.41586805555555556</v>
      </c>
      <c r="G52" s="51">
        <f>SUM(F52-E52)</f>
        <v>5.9027777777775903E-4</v>
      </c>
      <c r="H52" s="68"/>
      <c r="I52" s="106">
        <f>AJAT!I49</f>
        <v>0.41979166666666662</v>
      </c>
      <c r="J52" s="106">
        <f>AJAT!J49</f>
        <v>0.4211805555555555</v>
      </c>
      <c r="K52" s="51">
        <f>SUM(J52-I52)</f>
        <v>1.388888888888884E-3</v>
      </c>
      <c r="L52" s="79"/>
      <c r="M52" s="64">
        <f>SUM(G52+K52)</f>
        <v>1.979166666666643E-3</v>
      </c>
      <c r="N52" s="3">
        <f t="shared" si="0"/>
        <v>3.4722222222172139E-5</v>
      </c>
      <c r="O52" s="2"/>
      <c r="P52" s="3">
        <f t="shared" si="2"/>
        <v>6.2499999999998668E-4</v>
      </c>
    </row>
    <row r="53" spans="1:16" ht="15.75" x14ac:dyDescent="0.25">
      <c r="A53" s="2">
        <v>64</v>
      </c>
      <c r="B53" s="10" t="str">
        <f>Lähtöluettelo!B56</f>
        <v>Jussi Perälä </v>
      </c>
      <c r="C53" s="10" t="str">
        <f>Lähtöluettelo!C56</f>
        <v>       Tunturi Poni</v>
      </c>
      <c r="D53" s="16" t="str">
        <f>Lähtöluettelo!D56</f>
        <v>Historic</v>
      </c>
      <c r="E53" s="101">
        <f>AJAT!E62</f>
        <v>0.41944444444444445</v>
      </c>
      <c r="F53" s="101">
        <f>AJAT!F62</f>
        <v>0.42</v>
      </c>
      <c r="G53" s="48">
        <f>SUM(F53-E53)</f>
        <v>5.5555555555553138E-4</v>
      </c>
      <c r="H53" s="105"/>
      <c r="I53" s="104">
        <f>AJAT!I62</f>
        <v>0.42430555555555555</v>
      </c>
      <c r="J53" s="104">
        <f>AJAT!J62</f>
        <v>0.42575231481481479</v>
      </c>
      <c r="K53" s="48">
        <f>SUM(J53-I53)</f>
        <v>1.4467592592592449E-3</v>
      </c>
      <c r="L53" s="76"/>
      <c r="M53" s="1">
        <f>SUM(G53+K53)</f>
        <v>2.0023148148147762E-3</v>
      </c>
      <c r="N53" s="3">
        <f t="shared" si="0"/>
        <v>2.3148148148133263E-5</v>
      </c>
      <c r="O53" s="2"/>
      <c r="P53" s="3">
        <f t="shared" si="2"/>
        <v>6.4814814814811994E-4</v>
      </c>
    </row>
    <row r="54" spans="1:16" ht="15.75" x14ac:dyDescent="0.25">
      <c r="A54" s="7">
        <v>2</v>
      </c>
      <c r="B54" s="56" t="str">
        <f>Lähtöluettelo!B5</f>
        <v>Asta remes</v>
      </c>
      <c r="C54" s="56" t="str">
        <f>Lähtöluettelo!C5</f>
        <v>    Joku vanha scott</v>
      </c>
      <c r="D54" s="39" t="str">
        <f>Lähtöluettelo!D5</f>
        <v>Lady</v>
      </c>
      <c r="E54" s="40">
        <f>AJAT!E4</f>
        <v>0.40034722222222219</v>
      </c>
      <c r="F54" s="40">
        <f>AJAT!F4</f>
        <v>0.40090277777777777</v>
      </c>
      <c r="G54" s="41">
        <f>SUM(F54-E54)</f>
        <v>5.5555555555558689E-4</v>
      </c>
      <c r="H54" s="66"/>
      <c r="I54" s="81">
        <f>AJAT!I4</f>
        <v>0.4045138888888889</v>
      </c>
      <c r="J54" s="81">
        <f>AJAT!J4</f>
        <v>0.40596064814814814</v>
      </c>
      <c r="K54" s="41">
        <f>SUM(J54-I54)</f>
        <v>1.4467592592592449E-3</v>
      </c>
      <c r="L54" s="77"/>
      <c r="M54" s="62">
        <f>SUM(G54+K54)</f>
        <v>2.0023148148148318E-3</v>
      </c>
      <c r="N54" s="3">
        <f t="shared" si="0"/>
        <v>5.5511151231257827E-17</v>
      </c>
      <c r="O54" s="2"/>
      <c r="P54" s="3">
        <f t="shared" si="2"/>
        <v>6.4814814814817545E-4</v>
      </c>
    </row>
    <row r="55" spans="1:16" ht="15.75" x14ac:dyDescent="0.25">
      <c r="A55" s="7">
        <v>3</v>
      </c>
      <c r="B55" s="56" t="str">
        <f>Lähtöluettelo!B6</f>
        <v>Piia Suiteri</v>
      </c>
      <c r="C55" s="56" t="str">
        <f>Lähtöluettelo!C6</f>
        <v>    Nishiki Cross hybrid 352 allroads</v>
      </c>
      <c r="D55" s="39" t="str">
        <f>Lähtöluettelo!D6</f>
        <v>Lady</v>
      </c>
      <c r="E55" s="40">
        <f>AJAT!E5</f>
        <v>0.40069444444444446</v>
      </c>
      <c r="F55" s="40">
        <f>AJAT!F5</f>
        <v>0.40144675925925927</v>
      </c>
      <c r="G55" s="41">
        <f>SUM(F55-E55)</f>
        <v>7.5231481481480289E-4</v>
      </c>
      <c r="H55" s="66"/>
      <c r="I55" s="81">
        <f>AJAT!I5</f>
        <v>0.40486111111111112</v>
      </c>
      <c r="J55" s="81">
        <f>AJAT!J5</f>
        <v>0.40616898148148151</v>
      </c>
      <c r="K55" s="41">
        <f>SUM(J55-I55)</f>
        <v>1.3078703703703898E-3</v>
      </c>
      <c r="L55" s="77"/>
      <c r="M55" s="62">
        <f>SUM(G55+K55)</f>
        <v>2.0601851851851927E-3</v>
      </c>
      <c r="N55" s="3">
        <f t="shared" si="0"/>
        <v>5.7870370370360913E-5</v>
      </c>
      <c r="O55" s="2"/>
      <c r="P55" s="3">
        <f t="shared" si="2"/>
        <v>7.0601851851853636E-4</v>
      </c>
    </row>
    <row r="56" spans="1:16" ht="15.75" x14ac:dyDescent="0.25">
      <c r="A56" s="57">
        <v>68</v>
      </c>
      <c r="B56" s="58" t="str">
        <f>Lähtöluettelo!B60</f>
        <v>Reino Koskinen</v>
      </c>
      <c r="C56" s="58" t="str">
        <f>Lähtöluettelo!C60</f>
        <v>       Musta Syöjätär</v>
      </c>
      <c r="D56" s="42" t="str">
        <f>Lähtöluettelo!D60</f>
        <v>WRC</v>
      </c>
      <c r="E56" s="43">
        <f>AJAT!E66</f>
        <v>0.42083333333333334</v>
      </c>
      <c r="F56" s="43">
        <f>AJAT!F66</f>
        <v>0.42156250000000001</v>
      </c>
      <c r="G56" s="44">
        <f>SUM(F56-E56)</f>
        <v>7.2916666666666963E-4</v>
      </c>
      <c r="H56" s="69"/>
      <c r="I56" s="103">
        <f>AJAT!I66</f>
        <v>0.42569444444444443</v>
      </c>
      <c r="J56" s="103">
        <f>AJAT!J66</f>
        <v>0.42708333333333331</v>
      </c>
      <c r="K56" s="44">
        <f>SUM(J56-I56)</f>
        <v>1.388888888888884E-3</v>
      </c>
      <c r="L56" s="80"/>
      <c r="M56" s="65">
        <f>SUM(G56+K56)</f>
        <v>2.1180555555555536E-3</v>
      </c>
      <c r="N56" s="3">
        <f t="shared" si="0"/>
        <v>5.7870370370360913E-5</v>
      </c>
      <c r="O56" s="2"/>
      <c r="P56" s="3">
        <f t="shared" si="2"/>
        <v>7.6388888888889728E-4</v>
      </c>
    </row>
    <row r="57" spans="1:16" ht="15.75" x14ac:dyDescent="0.25">
      <c r="A57" s="7">
        <v>1</v>
      </c>
      <c r="B57" s="56" t="str">
        <f>Lähtöluettelo!B4</f>
        <v>Tanja Suiteri</v>
      </c>
      <c r="C57" s="56" t="str">
        <f>Lähtöluettelo!C4</f>
        <v>    Jupiter 3v</v>
      </c>
      <c r="D57" s="39" t="str">
        <f>Lähtöluettelo!D4</f>
        <v>Lady</v>
      </c>
      <c r="E57" s="40">
        <f>AJAT!E3</f>
        <v>0.39999999999999997</v>
      </c>
      <c r="F57" s="40">
        <f>AJAT!F3</f>
        <v>0.40057870370370369</v>
      </c>
      <c r="G57" s="41">
        <f>SUM(F57-E57)</f>
        <v>5.7870370370372015E-4</v>
      </c>
      <c r="H57" s="66"/>
      <c r="I57" s="81">
        <f>AJAT!I3</f>
        <v>0.40416666666666662</v>
      </c>
      <c r="J57" s="81">
        <f>AJAT!J3</f>
        <v>0.4057291666666667</v>
      </c>
      <c r="K57" s="41">
        <f>SUM(J57-I57)</f>
        <v>1.5625000000000777E-3</v>
      </c>
      <c r="L57" s="77"/>
      <c r="M57" s="62">
        <f>SUM(G57+K57)</f>
        <v>2.1412037037037979E-3</v>
      </c>
      <c r="N57" s="3">
        <f t="shared" si="0"/>
        <v>2.3148148148244285E-5</v>
      </c>
      <c r="O57" s="2"/>
      <c r="P57" s="3">
        <f t="shared" si="2"/>
        <v>7.8703703703714156E-4</v>
      </c>
    </row>
    <row r="58" spans="1:16" ht="15.75" x14ac:dyDescent="0.25">
      <c r="A58" s="2">
        <v>76</v>
      </c>
      <c r="B58" s="10" t="str">
        <f>Lähtöluettelo!B68</f>
        <v>Aleksi Paakkarinen</v>
      </c>
      <c r="C58" s="10" t="str">
        <f>Lähtöluettelo!C68</f>
        <v>       Mummon vanha</v>
      </c>
      <c r="D58" s="16" t="str">
        <f>Lähtöluettelo!D68</f>
        <v>Historic</v>
      </c>
      <c r="E58" s="101">
        <f>AJAT!E74</f>
        <v>0.4236111111111111</v>
      </c>
      <c r="F58" s="101">
        <f>AJAT!F74</f>
        <v>0.42428240740740741</v>
      </c>
      <c r="G58" s="48">
        <f>SUM(F58-E58)</f>
        <v>6.7129629629630871E-4</v>
      </c>
      <c r="H58" s="105"/>
      <c r="I58" s="104">
        <f>AJAT!I74</f>
        <v>0.4284722222222222</v>
      </c>
      <c r="J58" s="104">
        <f>AJAT!J74</f>
        <v>0.43</v>
      </c>
      <c r="K58" s="48">
        <f>SUM(J58-I58)</f>
        <v>1.5277777777777946E-3</v>
      </c>
      <c r="L58" s="76"/>
      <c r="M58" s="1">
        <f>SUM(G58+K58)</f>
        <v>2.1990740740741033E-3</v>
      </c>
      <c r="N58" s="3">
        <f t="shared" si="0"/>
        <v>5.7870370370305402E-5</v>
      </c>
      <c r="O58" s="2"/>
      <c r="P58" s="3">
        <f t="shared" si="2"/>
        <v>8.4490740740744696E-4</v>
      </c>
    </row>
    <row r="59" spans="1:16" ht="15.75" x14ac:dyDescent="0.25">
      <c r="A59" s="2">
        <v>74</v>
      </c>
      <c r="B59" s="10" t="str">
        <f>Lähtöluettelo!B66</f>
        <v>Aatu Tunturi </v>
      </c>
      <c r="C59" s="10" t="str">
        <f>Lähtöluettelo!C66</f>
        <v>       Polkupyörä</v>
      </c>
      <c r="D59" s="16" t="str">
        <f>Lähtöluettelo!D66</f>
        <v>Historic</v>
      </c>
      <c r="E59" s="101">
        <f>AJAT!E72</f>
        <v>0.42291666666666666</v>
      </c>
      <c r="F59" s="101">
        <f>AJAT!F72</f>
        <v>0.42373842592592598</v>
      </c>
      <c r="G59" s="48">
        <f>SUM(F59-E59)</f>
        <v>8.217592592593137E-4</v>
      </c>
      <c r="H59" s="105"/>
      <c r="I59" s="104">
        <f>AJAT!I72</f>
        <v>0.42777777777777781</v>
      </c>
      <c r="J59" s="104">
        <f>AJAT!J72</f>
        <v>0.42917824074074074</v>
      </c>
      <c r="K59" s="48">
        <f>SUM(J59-I59)</f>
        <v>1.4004629629629228E-3</v>
      </c>
      <c r="L59" s="76"/>
      <c r="M59" s="1">
        <f>SUM(G59+K59)</f>
        <v>2.2222222222222365E-3</v>
      </c>
      <c r="N59" s="3">
        <f t="shared" si="0"/>
        <v>2.3148148148133263E-5</v>
      </c>
      <c r="O59" s="2"/>
      <c r="P59" s="3">
        <f t="shared" si="2"/>
        <v>8.6805555555558023E-4</v>
      </c>
    </row>
    <row r="60" spans="1:16" ht="15.75" x14ac:dyDescent="0.25">
      <c r="A60" s="59">
        <v>69</v>
      </c>
      <c r="B60" s="60" t="str">
        <f>Lähtöluettelo!B61</f>
        <v>Sascha Koschmieder *</v>
      </c>
      <c r="C60" s="60" t="str">
        <f>Lähtöluettelo!C61</f>
        <v>       KossuIceOne</v>
      </c>
      <c r="D60" s="49" t="str">
        <f>Lähtöluettelo!D61</f>
        <v>S-WRC</v>
      </c>
      <c r="E60" s="50">
        <f>AJAT!E67</f>
        <v>0.4211805555555555</v>
      </c>
      <c r="F60" s="50">
        <f>AJAT!F67</f>
        <v>0.42199074074074078</v>
      </c>
      <c r="G60" s="51">
        <f>SUM(F60-E60)</f>
        <v>8.1018518518527483E-4</v>
      </c>
      <c r="H60" s="68"/>
      <c r="I60" s="106">
        <f>AJAT!I67</f>
        <v>0.42604166666666665</v>
      </c>
      <c r="J60" s="106">
        <f>AJAT!J67</f>
        <v>0.42745370370370367</v>
      </c>
      <c r="K60" s="51">
        <f>SUM(J60-I60)</f>
        <v>1.4120370370370172E-3</v>
      </c>
      <c r="L60" s="79"/>
      <c r="M60" s="64">
        <f>SUM(G60+K60)</f>
        <v>2.222222222222292E-3</v>
      </c>
      <c r="N60" s="3">
        <f t="shared" si="0"/>
        <v>5.5511151231257827E-17</v>
      </c>
      <c r="O60" s="2"/>
      <c r="P60" s="3">
        <f t="shared" si="2"/>
        <v>8.6805555555563574E-4</v>
      </c>
    </row>
    <row r="61" spans="1:16" ht="15.75" x14ac:dyDescent="0.25">
      <c r="A61" s="7">
        <v>7</v>
      </c>
      <c r="B61" s="56" t="str">
        <f>Lähtöluettelo!B10</f>
        <v>Susanna Tolsa</v>
      </c>
      <c r="C61" s="56" t="str">
        <f>Lähtöluettelo!C10</f>
        <v>    Trek X-Cal</v>
      </c>
      <c r="D61" s="39" t="str">
        <f>Lähtöluettelo!D10</f>
        <v>Lady</v>
      </c>
      <c r="E61" s="40">
        <f>AJAT!E9</f>
        <v>0.40208333333333335</v>
      </c>
      <c r="F61" s="40">
        <f>AJAT!F9</f>
        <v>0.40285879629629634</v>
      </c>
      <c r="G61" s="41">
        <f>SUM(F61-E61)</f>
        <v>7.7546296296299166E-4</v>
      </c>
      <c r="H61" s="66"/>
      <c r="I61" s="81">
        <f>AJAT!I9</f>
        <v>0.40625</v>
      </c>
      <c r="J61" s="81">
        <f>AJAT!J9</f>
        <v>0.40775462962962966</v>
      </c>
      <c r="K61" s="41">
        <f>SUM(J61-I61)</f>
        <v>1.5046296296296613E-3</v>
      </c>
      <c r="L61" s="77"/>
      <c r="M61" s="62">
        <f>SUM(G61+K61)</f>
        <v>2.280092592592653E-3</v>
      </c>
      <c r="N61" s="3">
        <f t="shared" si="0"/>
        <v>5.7870370370360913E-5</v>
      </c>
      <c r="O61" s="2"/>
      <c r="P61" s="3">
        <f t="shared" si="2"/>
        <v>9.2592592592599665E-4</v>
      </c>
    </row>
    <row r="62" spans="1:16" ht="15.75" x14ac:dyDescent="0.25">
      <c r="A62" s="59">
        <v>57</v>
      </c>
      <c r="B62" s="60" t="str">
        <f>Lähtöluettelo!B49</f>
        <v>Vesa Manninen</v>
      </c>
      <c r="C62" s="60" t="str">
        <f>Lähtöluettelo!C49</f>
        <v>       DBS Metro(sexual)-96</v>
      </c>
      <c r="D62" s="49" t="str">
        <f>Lähtöluettelo!D49</f>
        <v>S-WRC</v>
      </c>
      <c r="E62" s="50">
        <f>AJAT!E55</f>
        <v>0.41701388888888885</v>
      </c>
      <c r="F62" s="50">
        <f>AJAT!F55</f>
        <v>0.41746527777777781</v>
      </c>
      <c r="G62" s="51">
        <f>SUM(F62-E62)</f>
        <v>4.5138888888895945E-4</v>
      </c>
      <c r="H62" s="68"/>
      <c r="I62" s="106">
        <f>AJAT!I55</f>
        <v>0.42152777777777778</v>
      </c>
      <c r="J62" s="106">
        <f>AJAT!J55</f>
        <v>0.42336805555555551</v>
      </c>
      <c r="K62" s="51">
        <f>SUM(J62-I62)</f>
        <v>1.8402777777777324E-3</v>
      </c>
      <c r="L62" s="79"/>
      <c r="M62" s="64">
        <f>SUM(G62+K62)</f>
        <v>2.2916666666666918E-3</v>
      </c>
      <c r="N62" s="3">
        <f t="shared" si="0"/>
        <v>1.1574074074038876E-5</v>
      </c>
      <c r="O62" s="2"/>
      <c r="P62" s="3">
        <f t="shared" si="2"/>
        <v>9.3750000000003553E-4</v>
      </c>
    </row>
    <row r="63" spans="1:16" ht="15.75" x14ac:dyDescent="0.25">
      <c r="A63" s="2">
        <v>46</v>
      </c>
      <c r="B63" s="10" t="str">
        <f>Lähtöluettelo!B38</f>
        <v>Elmeri Mäki-Kulmala *</v>
      </c>
      <c r="C63" s="10" t="str">
        <f>Lähtöluettelo!C38</f>
        <v>       Putkirunko-Tunturi gr.B</v>
      </c>
      <c r="D63" s="16" t="str">
        <f>Lähtöluettelo!D38</f>
        <v>Historic</v>
      </c>
      <c r="E63" s="101">
        <f>AJAT!E44</f>
        <v>0.4135416666666667</v>
      </c>
      <c r="F63" s="101">
        <f>AJAT!F44</f>
        <v>0.41461805555555559</v>
      </c>
      <c r="G63" s="48">
        <f>SUM(F63-E63)</f>
        <v>1.0763888888888906E-3</v>
      </c>
      <c r="H63" s="105"/>
      <c r="I63" s="104">
        <f>AJAT!I44</f>
        <v>0.42291666666666666</v>
      </c>
      <c r="J63" s="104">
        <f>AJAT!J44</f>
        <v>0.42424768518518513</v>
      </c>
      <c r="K63" s="48">
        <f>SUM(J63-I63)</f>
        <v>1.3310185185184675E-3</v>
      </c>
      <c r="L63" s="76"/>
      <c r="M63" s="1">
        <f>SUM(G63+K63)</f>
        <v>2.4074074074073581E-3</v>
      </c>
      <c r="N63" s="3">
        <f t="shared" si="0"/>
        <v>1.1574074074066631E-4</v>
      </c>
      <c r="O63" s="2"/>
      <c r="P63" s="3">
        <f t="shared" si="2"/>
        <v>1.0532407407407018E-3</v>
      </c>
    </row>
    <row r="64" spans="1:16" ht="15.75" x14ac:dyDescent="0.25">
      <c r="A64" s="54">
        <v>12</v>
      </c>
      <c r="B64" s="55" t="str">
        <f>Lähtöluettelo!B14</f>
        <v>Timo Klemetti</v>
      </c>
      <c r="C64" s="55" t="str">
        <f>Lähtöluettelo!C14</f>
        <v>       Pappa pyörä</v>
      </c>
      <c r="D64" s="45" t="str">
        <f>Lähtöluettelo!D14</f>
        <v>Seniorit</v>
      </c>
      <c r="E64" s="46">
        <f>AJAT!E14</f>
        <v>0.40312500000000001</v>
      </c>
      <c r="F64" s="46">
        <f>AJAT!F14</f>
        <v>0.40399305555555554</v>
      </c>
      <c r="G64" s="47">
        <f>SUM(F64-E64)</f>
        <v>8.6805555555552472E-4</v>
      </c>
      <c r="H64" s="67"/>
      <c r="I64" s="102">
        <f>AJAT!I14</f>
        <v>0.4079861111111111</v>
      </c>
      <c r="J64" s="102">
        <f>AJAT!J14</f>
        <v>0.40953703703703703</v>
      </c>
      <c r="K64" s="47">
        <f>SUM(J64-I64)</f>
        <v>1.5509259259259278E-3</v>
      </c>
      <c r="L64" s="78"/>
      <c r="M64" s="63">
        <f>SUM(G64+K64)</f>
        <v>2.4189814814814525E-3</v>
      </c>
      <c r="N64" s="3">
        <f t="shared" si="0"/>
        <v>1.1574074074094387E-5</v>
      </c>
      <c r="O64" s="2"/>
      <c r="P64" s="3">
        <f t="shared" si="2"/>
        <v>1.0648148148147962E-3</v>
      </c>
    </row>
    <row r="65" spans="1:16" ht="15.75" x14ac:dyDescent="0.25">
      <c r="A65" s="2">
        <v>30</v>
      </c>
      <c r="B65" s="10" t="str">
        <f>Lähtöluettelo!B26</f>
        <v>Marko Sojonen </v>
      </c>
      <c r="C65" s="10" t="str">
        <f>Lähtöluettelo!C26</f>
        <v>       Työsuhde Polkupyörä</v>
      </c>
      <c r="D65" s="16" t="str">
        <f>Lähtöluettelo!D26</f>
        <v>Historic</v>
      </c>
      <c r="E65" s="101">
        <f>AJAT!E28</f>
        <v>0.40833333333333338</v>
      </c>
      <c r="F65" s="101">
        <f>AJAT!F28</f>
        <v>0.40912037037037036</v>
      </c>
      <c r="G65" s="48">
        <f>SUM(F65-E65)</f>
        <v>7.8703703703697503E-4</v>
      </c>
      <c r="H65" s="105"/>
      <c r="I65" s="104">
        <f>AJAT!I28</f>
        <v>0.41423611111111108</v>
      </c>
      <c r="J65" s="104">
        <f>AJAT!J28</f>
        <v>0.41597222222222219</v>
      </c>
      <c r="K65" s="48">
        <f>SUM(J65-I65)</f>
        <v>1.7361111111111049E-3</v>
      </c>
      <c r="L65" s="76"/>
      <c r="M65" s="1">
        <f>SUM(G65+K65)</f>
        <v>2.52314814814808E-3</v>
      </c>
      <c r="N65" s="3">
        <f t="shared" si="0"/>
        <v>1.0416666666662744E-4</v>
      </c>
      <c r="O65" s="2"/>
      <c r="P65" s="3">
        <f t="shared" si="2"/>
        <v>1.1689814814814237E-3</v>
      </c>
    </row>
    <row r="66" spans="1:16" ht="15.75" x14ac:dyDescent="0.25">
      <c r="A66" s="7">
        <v>6</v>
      </c>
      <c r="B66" s="56" t="str">
        <f>Lähtöluettelo!B9</f>
        <v>Jenni Rönkkö</v>
      </c>
      <c r="C66" s="56" t="str">
        <f>Lähtöluettelo!C9</f>
        <v>    Mummomallinmankeli</v>
      </c>
      <c r="D66" s="39" t="str">
        <f>Lähtöluettelo!D9</f>
        <v>Lady</v>
      </c>
      <c r="E66" s="40">
        <f>AJAT!E8</f>
        <v>0.40173611111111113</v>
      </c>
      <c r="F66" s="40">
        <f>AJAT!F8</f>
        <v>0.40266203703703707</v>
      </c>
      <c r="G66" s="41">
        <f>SUM(F66-E66)</f>
        <v>9.2592592592594114E-4</v>
      </c>
      <c r="H66" s="66"/>
      <c r="I66" s="81">
        <f>AJAT!I8</f>
        <v>0.40590277777777778</v>
      </c>
      <c r="J66" s="81">
        <f>AJAT!J8</f>
        <v>0.40752314814814811</v>
      </c>
      <c r="K66" s="41">
        <f>SUM(J66-I66)</f>
        <v>1.6203703703703276E-3</v>
      </c>
      <c r="L66" s="77"/>
      <c r="M66" s="62">
        <f>SUM(G66+K66)</f>
        <v>2.5462962962962687E-3</v>
      </c>
      <c r="N66" s="3">
        <f t="shared" si="0"/>
        <v>2.3148148148188774E-5</v>
      </c>
      <c r="O66" s="2"/>
      <c r="P66" s="3">
        <f t="shared" si="2"/>
        <v>1.1921296296296124E-3</v>
      </c>
    </row>
    <row r="67" spans="1:16" ht="15.75" x14ac:dyDescent="0.25">
      <c r="A67" s="54">
        <v>11</v>
      </c>
      <c r="B67" s="55" t="str">
        <f>Lähtöluettelo!B13</f>
        <v>Timo Nyyssönen</v>
      </c>
      <c r="C67" s="55" t="str">
        <f>Lähtöluettelo!C13</f>
        <v>       Se nopsa taas</v>
      </c>
      <c r="D67" s="45" t="str">
        <f>Lähtöluettelo!D13</f>
        <v>Seniorit</v>
      </c>
      <c r="E67" s="46">
        <f>AJAT!E13</f>
        <v>0.40277777777777773</v>
      </c>
      <c r="F67" s="46">
        <f>AJAT!F13</f>
        <v>0.40383101851851855</v>
      </c>
      <c r="G67" s="47">
        <f>SUM(F67-E67)</f>
        <v>1.0532407407408129E-3</v>
      </c>
      <c r="H67" s="67"/>
      <c r="I67" s="102">
        <f>AJAT!I13</f>
        <v>0.40763888888888888</v>
      </c>
      <c r="J67" s="102">
        <f>AJAT!J13</f>
        <v>0.40939814814814812</v>
      </c>
      <c r="K67" s="47">
        <f>SUM(J67-I67)</f>
        <v>1.7592592592592382E-3</v>
      </c>
      <c r="L67" s="78"/>
      <c r="M67" s="63">
        <f>SUM(G67+K67)</f>
        <v>2.8125000000000511E-3</v>
      </c>
      <c r="N67" s="3">
        <f t="shared" si="0"/>
        <v>2.6620370370378232E-4</v>
      </c>
      <c r="O67" s="2"/>
      <c r="P67" s="3">
        <f t="shared" si="2"/>
        <v>1.4583333333333948E-3</v>
      </c>
    </row>
    <row r="68" spans="1:16" ht="15.75" x14ac:dyDescent="0.25">
      <c r="A68" s="7">
        <v>5</v>
      </c>
      <c r="B68" s="56" t="str">
        <f>Lähtöluettelo!B8</f>
        <v>Seija Suiteri</v>
      </c>
      <c r="C68" s="56" t="str">
        <f>Lähtöluettelo!C8</f>
        <v>    Helkama S2800</v>
      </c>
      <c r="D68" s="39" t="str">
        <f>Lähtöluettelo!D8</f>
        <v>Lady</v>
      </c>
      <c r="E68" s="40">
        <f>AJAT!E7</f>
        <v>0.40138888888888885</v>
      </c>
      <c r="F68" s="40">
        <f>AJAT!F7</f>
        <v>0.40248842592592587</v>
      </c>
      <c r="G68" s="41">
        <f>SUM(F68-E68)</f>
        <v>1.0995370370370239E-3</v>
      </c>
      <c r="H68" s="66"/>
      <c r="I68" s="81">
        <f>AJAT!I7</f>
        <v>0.4055555555555555</v>
      </c>
      <c r="J68" s="81">
        <f>AJAT!J7</f>
        <v>0.40728009259259257</v>
      </c>
      <c r="K68" s="41">
        <f>SUM(J68-I68)</f>
        <v>1.7245370370370661E-3</v>
      </c>
      <c r="L68" s="77"/>
      <c r="M68" s="62">
        <f>SUM(G68+K68)</f>
        <v>2.8240740740740899E-3</v>
      </c>
      <c r="N68" s="3">
        <f t="shared" si="0"/>
        <v>1.1574074074038876E-5</v>
      </c>
      <c r="O68" s="2"/>
      <c r="P68" s="3">
        <f t="shared" si="2"/>
        <v>1.4699074074074336E-3</v>
      </c>
    </row>
    <row r="69" spans="1:16" ht="15.75" x14ac:dyDescent="0.25">
      <c r="A69" s="7">
        <v>8</v>
      </c>
      <c r="B69" s="56" t="str">
        <f>Lähtöluettelo!B11</f>
        <v>Niina Siemssen</v>
      </c>
      <c r="C69" s="56" t="str">
        <f>Lähtöluettelo!C11</f>
        <v>    It Bike</v>
      </c>
      <c r="D69" s="39" t="str">
        <f>Lähtöluettelo!D11</f>
        <v>Lady</v>
      </c>
      <c r="E69" s="40">
        <f>AJAT!E10</f>
        <v>0.40243055555555557</v>
      </c>
      <c r="F69" s="40">
        <f>AJAT!F10</f>
        <v>0.40381944444444445</v>
      </c>
      <c r="G69" s="41">
        <f>SUM(F69-E69)</f>
        <v>1.388888888888884E-3</v>
      </c>
      <c r="H69" s="66"/>
      <c r="I69" s="81">
        <f>AJAT!I10</f>
        <v>0.40659722222222222</v>
      </c>
      <c r="J69" s="81">
        <f>AJAT!J10</f>
        <v>0.40856481481481483</v>
      </c>
      <c r="K69" s="41">
        <f>SUM(J69-I69)</f>
        <v>1.9675925925926041E-3</v>
      </c>
      <c r="L69" s="77"/>
      <c r="M69" s="62">
        <f>SUM(G69+K69)</f>
        <v>3.3564814814814881E-3</v>
      </c>
      <c r="N69" s="3">
        <f t="shared" ref="N69:N85" si="3">SUM(M69-M68)</f>
        <v>5.3240740740739811E-4</v>
      </c>
      <c r="O69" s="2"/>
      <c r="P69" s="3">
        <f t="shared" ref="P69:P85" si="4">M69-$M$3</f>
        <v>2.0023148148148318E-3</v>
      </c>
    </row>
    <row r="70" spans="1:16" ht="15.75" x14ac:dyDescent="0.25">
      <c r="A70" s="57">
        <v>14</v>
      </c>
      <c r="B70" s="58" t="str">
        <f>Lähtöluettelo!B16</f>
        <v>Moisanen/Hälikkä</v>
      </c>
      <c r="C70" s="58" t="str">
        <f>Lähtöluettelo!C16</f>
        <v>       DP Duo</v>
      </c>
      <c r="D70" s="42" t="str">
        <f>Lähtöluettelo!D16</f>
        <v>WRC</v>
      </c>
      <c r="E70" s="43">
        <f>AJAT!E16</f>
        <v>0.40347222222222223</v>
      </c>
      <c r="F70" s="43">
        <f>AJAT!F16</f>
        <v>0.40506944444444443</v>
      </c>
      <c r="G70" s="44">
        <f>SUM(F70-E70)</f>
        <v>1.5972222222221943E-3</v>
      </c>
      <c r="H70" s="69"/>
      <c r="I70" s="103">
        <f>AJAT!I16</f>
        <v>0.40833333333333338</v>
      </c>
      <c r="J70" s="103">
        <f>AJAT!J16</f>
        <v>0.41050925925925924</v>
      </c>
      <c r="K70" s="44">
        <f>SUM(J70-I70)</f>
        <v>2.175925925925859E-3</v>
      </c>
      <c r="L70" s="80"/>
      <c r="M70" s="65">
        <f>SUM(G70+K70)</f>
        <v>3.7731481481480533E-3</v>
      </c>
      <c r="N70" s="3">
        <f t="shared" si="3"/>
        <v>4.1666666666656527E-4</v>
      </c>
      <c r="O70" s="2"/>
      <c r="P70" s="3">
        <f t="shared" si="4"/>
        <v>2.418981481481397E-3</v>
      </c>
    </row>
    <row r="71" spans="1:16" ht="15.75" x14ac:dyDescent="0.25">
      <c r="A71" s="2">
        <v>40</v>
      </c>
      <c r="B71" s="10" t="str">
        <f>Lähtöluettelo!B33</f>
        <v>Teemu Nyyssönen</v>
      </c>
      <c r="C71" s="10" t="str">
        <f>Lähtöluettelo!C33</f>
        <v>       Hankitaan</v>
      </c>
      <c r="D71" s="16" t="str">
        <f>Lähtöluettelo!D33</f>
        <v>Historic</v>
      </c>
      <c r="E71" s="101">
        <f>AJAT!E38</f>
        <v>0.41111111111111115</v>
      </c>
      <c r="F71" s="101">
        <f>AJAT!F38</f>
        <v>0.41174768518518517</v>
      </c>
      <c r="G71" s="48">
        <f>SUM(F71-E71)</f>
        <v>6.3657407407402555E-4</v>
      </c>
      <c r="H71" s="105"/>
      <c r="I71" s="104">
        <f>AJAT!I38</f>
        <v>0.41770833333333335</v>
      </c>
      <c r="J71" s="104">
        <f>AJAT!J38</f>
        <v>0.42120370370370369</v>
      </c>
      <c r="K71" s="48">
        <f>SUM(J71-I71)</f>
        <v>3.4953703703703431E-3</v>
      </c>
      <c r="L71" s="76"/>
      <c r="M71" s="1">
        <f>SUM(G71+K71)</f>
        <v>4.1319444444443687E-3</v>
      </c>
      <c r="N71" s="3">
        <f t="shared" si="3"/>
        <v>3.5879629629631538E-4</v>
      </c>
      <c r="O71" s="2"/>
      <c r="P71" s="3">
        <f t="shared" si="4"/>
        <v>2.7777777777777124E-3</v>
      </c>
    </row>
    <row r="72" spans="1:16" ht="15.75" x14ac:dyDescent="0.25">
      <c r="A72" s="54">
        <v>10</v>
      </c>
      <c r="B72" s="55" t="str">
        <f>Lähtöluettelo!B12</f>
        <v>Asko autio </v>
      </c>
      <c r="C72" s="55" t="str">
        <f>Lähtöluettelo!C12</f>
        <v>       ?</v>
      </c>
      <c r="D72" s="45" t="str">
        <f>Lähtöluettelo!D12</f>
        <v>Seniorit</v>
      </c>
      <c r="E72" s="46">
        <f>AJAT!E12</f>
        <v>0.40254629629629629</v>
      </c>
      <c r="F72" s="46">
        <f>AJAT!F12</f>
        <v>0.4060185185185185</v>
      </c>
      <c r="G72" s="47">
        <f>SUM(F72-E72)</f>
        <v>3.4722222222222099E-3</v>
      </c>
      <c r="H72" s="67"/>
      <c r="I72" s="102">
        <f>AJAT!I12</f>
        <v>0.40682870370370372</v>
      </c>
      <c r="J72" s="102">
        <f>AJAT!J12</f>
        <v>0.41030092592592587</v>
      </c>
      <c r="K72" s="47">
        <f>SUM(J72-I72)</f>
        <v>3.4722222222221544E-3</v>
      </c>
      <c r="L72" s="78"/>
      <c r="M72" s="63">
        <f>SUM(G72+K72)</f>
        <v>6.9444444444443643E-3</v>
      </c>
      <c r="N72" s="3">
        <f t="shared" si="3"/>
        <v>2.8124999999999956E-3</v>
      </c>
      <c r="O72" s="2"/>
      <c r="P72" s="3">
        <f t="shared" si="4"/>
        <v>5.590277777777708E-3</v>
      </c>
    </row>
    <row r="73" spans="1:16" ht="15.75" x14ac:dyDescent="0.25">
      <c r="A73" s="57">
        <v>32</v>
      </c>
      <c r="B73" s="58" t="e">
        <f>Lähtöluettelo!#REF!</f>
        <v>#REF!</v>
      </c>
      <c r="C73" s="58" t="e">
        <f>Lähtöluettelo!#REF!</f>
        <v>#REF!</v>
      </c>
      <c r="D73" s="42" t="e">
        <f>Lähtöluettelo!#REF!</f>
        <v>#REF!</v>
      </c>
      <c r="E73" s="43">
        <f>AJAT!E30</f>
        <v>0.40856481481481483</v>
      </c>
      <c r="F73" s="43">
        <f>AJAT!F30</f>
        <v>0.41203703703703703</v>
      </c>
      <c r="G73" s="44">
        <f>SUM(F73-E73)</f>
        <v>3.4722222222222099E-3</v>
      </c>
      <c r="H73" s="69"/>
      <c r="I73" s="103">
        <f>AJAT!I30</f>
        <v>0.41446759259259264</v>
      </c>
      <c r="J73" s="103">
        <f>AJAT!J30</f>
        <v>0.41793981481481479</v>
      </c>
      <c r="K73" s="44">
        <f>SUM(J73-I73)</f>
        <v>3.4722222222221544E-3</v>
      </c>
      <c r="L73" s="80"/>
      <c r="M73" s="65">
        <f>SUM(G73+K73)</f>
        <v>6.9444444444443643E-3</v>
      </c>
      <c r="N73" s="3">
        <f t="shared" si="3"/>
        <v>0</v>
      </c>
      <c r="O73" s="2"/>
      <c r="P73" s="3">
        <f t="shared" si="4"/>
        <v>5.590277777777708E-3</v>
      </c>
    </row>
    <row r="74" spans="1:16" ht="15.75" x14ac:dyDescent="0.25">
      <c r="A74" s="59">
        <v>24</v>
      </c>
      <c r="B74" s="60" t="e">
        <f>Lähtöluettelo!#REF!</f>
        <v>#REF!</v>
      </c>
      <c r="C74" s="60" t="e">
        <f>Lähtöluettelo!#REF!</f>
        <v>#REF!</v>
      </c>
      <c r="D74" s="49" t="e">
        <f>Lähtöluettelo!#REF!</f>
        <v>#REF!</v>
      </c>
      <c r="E74" s="50">
        <f>AJAT!E22</f>
        <v>0.40636574074074078</v>
      </c>
      <c r="F74" s="50">
        <f>AJAT!F22</f>
        <v>0.40983796296296293</v>
      </c>
      <c r="G74" s="51">
        <f>SUM(F74-E74)</f>
        <v>3.4722222222221544E-3</v>
      </c>
      <c r="H74" s="68"/>
      <c r="I74" s="106">
        <f>AJAT!I22</f>
        <v>0.41192129629629631</v>
      </c>
      <c r="J74" s="106">
        <f>AJAT!J22</f>
        <v>0.41539351851851852</v>
      </c>
      <c r="K74" s="51">
        <f>SUM(J74-I74)</f>
        <v>3.4722222222222099E-3</v>
      </c>
      <c r="L74" s="79"/>
      <c r="M74" s="64">
        <f>SUM(G74+K74)</f>
        <v>6.9444444444443643E-3</v>
      </c>
      <c r="N74" s="3">
        <f t="shared" si="3"/>
        <v>0</v>
      </c>
      <c r="O74" s="2"/>
      <c r="P74" s="3">
        <f t="shared" si="4"/>
        <v>5.590277777777708E-3</v>
      </c>
    </row>
    <row r="75" spans="1:16" ht="15.75" x14ac:dyDescent="0.25">
      <c r="A75" s="57">
        <v>84</v>
      </c>
      <c r="B75" s="58" t="e">
        <f>Lähtöluettelo!#REF!</f>
        <v>#REF!</v>
      </c>
      <c r="C75" s="58" t="e">
        <f>Lähtöluettelo!#REF!</f>
        <v>#REF!</v>
      </c>
      <c r="D75" s="42" t="e">
        <f>Lähtöluettelo!#REF!</f>
        <v>#REF!</v>
      </c>
      <c r="E75" s="43">
        <f>AJAT!E82</f>
        <v>0.42523148148148149</v>
      </c>
      <c r="F75" s="43">
        <f>AJAT!F82</f>
        <v>0.42870370370370375</v>
      </c>
      <c r="G75" s="44">
        <f>SUM(F75-E75)</f>
        <v>3.4722222222222654E-3</v>
      </c>
      <c r="H75" s="69"/>
      <c r="I75" s="103">
        <f>AJAT!I82</f>
        <v>0.43009259259259264</v>
      </c>
      <c r="J75" s="103">
        <f>AJAT!J82</f>
        <v>0.43356481481481479</v>
      </c>
      <c r="K75" s="44">
        <f>SUM(J75-I75)</f>
        <v>3.4722222222221544E-3</v>
      </c>
      <c r="L75" s="80"/>
      <c r="M75" s="65">
        <f>SUM(G75+K75)</f>
        <v>6.9444444444444198E-3</v>
      </c>
      <c r="N75" s="3">
        <f t="shared" si="3"/>
        <v>5.5511151231257827E-17</v>
      </c>
      <c r="O75" s="2"/>
      <c r="P75" s="3">
        <f t="shared" si="4"/>
        <v>5.5902777777777635E-3</v>
      </c>
    </row>
    <row r="76" spans="1:16" ht="15.75" x14ac:dyDescent="0.25">
      <c r="A76" s="59">
        <v>45</v>
      </c>
      <c r="B76" s="60" t="e">
        <f>Lähtöluettelo!#REF!</f>
        <v>#REF!</v>
      </c>
      <c r="C76" s="60" t="e">
        <f>Lähtöluettelo!#REF!</f>
        <v>#REF!</v>
      </c>
      <c r="D76" s="49" t="e">
        <f>Lähtöluettelo!#REF!</f>
        <v>#REF!</v>
      </c>
      <c r="E76" s="50">
        <f>AJAT!E43</f>
        <v>0.4133101851851852</v>
      </c>
      <c r="F76" s="50">
        <f>AJAT!F43</f>
        <v>0.41678240740740741</v>
      </c>
      <c r="G76" s="51">
        <f>SUM(F76-E76)</f>
        <v>3.4722222222222099E-3</v>
      </c>
      <c r="H76" s="68"/>
      <c r="I76" s="106">
        <f>AJAT!I43</f>
        <v>0.41817129629629629</v>
      </c>
      <c r="J76" s="106">
        <f>AJAT!J43</f>
        <v>0.4216435185185185</v>
      </c>
      <c r="K76" s="51">
        <f>SUM(J76-I76)</f>
        <v>3.4722222222222099E-3</v>
      </c>
      <c r="L76" s="79"/>
      <c r="M76" s="64">
        <f>SUM(G76+K76)</f>
        <v>6.9444444444444198E-3</v>
      </c>
      <c r="N76" s="3">
        <f t="shared" si="3"/>
        <v>0</v>
      </c>
      <c r="O76" s="2"/>
      <c r="P76" s="3">
        <f t="shared" si="4"/>
        <v>5.5902777777777635E-3</v>
      </c>
    </row>
    <row r="77" spans="1:16" ht="15.75" x14ac:dyDescent="0.25">
      <c r="A77" s="2">
        <v>15</v>
      </c>
      <c r="B77" s="10" t="e">
        <f>Lähtöluettelo!#REF!</f>
        <v>#REF!</v>
      </c>
      <c r="C77" s="10" t="e">
        <f>Lähtöluettelo!#REF!</f>
        <v>#REF!</v>
      </c>
      <c r="D77" s="16" t="e">
        <f>Lähtöluettelo!#REF!</f>
        <v>#REF!</v>
      </c>
      <c r="E77" s="101">
        <f>AJAT!E17</f>
        <v>0.40358796296296301</v>
      </c>
      <c r="F77" s="101">
        <f>AJAT!F17</f>
        <v>0.40706018518518516</v>
      </c>
      <c r="G77" s="48">
        <f>SUM(F77-E77)</f>
        <v>3.4722222222221544E-3</v>
      </c>
      <c r="H77" s="105"/>
      <c r="I77" s="104">
        <f>AJAT!I17</f>
        <v>0.40844907407407405</v>
      </c>
      <c r="J77" s="104">
        <f>AJAT!J17</f>
        <v>0.41192129629629631</v>
      </c>
      <c r="K77" s="48">
        <f>SUM(J77-I77)</f>
        <v>3.4722222222222654E-3</v>
      </c>
      <c r="L77" s="76"/>
      <c r="M77" s="1">
        <f>SUM(G77+K77)</f>
        <v>6.9444444444444198E-3</v>
      </c>
      <c r="N77" s="3">
        <f>SUM(M77-M76)</f>
        <v>0</v>
      </c>
      <c r="O77" s="2"/>
      <c r="P77" s="3">
        <f t="shared" si="4"/>
        <v>5.5902777777777635E-3</v>
      </c>
    </row>
    <row r="78" spans="1:16" ht="15.75" x14ac:dyDescent="0.25">
      <c r="A78" s="2">
        <v>80</v>
      </c>
      <c r="B78" s="10" t="str">
        <f>Lähtöluettelo!B71</f>
        <v>Mika Lindeqvist *</v>
      </c>
      <c r="C78" s="10" t="str">
        <f>Lähtöluettelo!C71</f>
        <v>       Kronan Swedish Army Limited Edition</v>
      </c>
      <c r="D78" s="16" t="str">
        <f>Lähtöluettelo!D71</f>
        <v>Historic</v>
      </c>
      <c r="E78" s="101">
        <f>AJAT!E78</f>
        <v>0.42442129629629632</v>
      </c>
      <c r="F78" s="101">
        <f>AJAT!F78</f>
        <v>0.42789351851851848</v>
      </c>
      <c r="G78" s="48">
        <f>SUM(F78-E78)</f>
        <v>3.4722222222221544E-3</v>
      </c>
      <c r="H78" s="105"/>
      <c r="I78" s="104">
        <f>AJAT!I78</f>
        <v>0.42928240740740736</v>
      </c>
      <c r="J78" s="104">
        <f>AJAT!J78</f>
        <v>0.43275462962962963</v>
      </c>
      <c r="K78" s="48">
        <f>SUM(J78-I78)</f>
        <v>3.4722222222222654E-3</v>
      </c>
      <c r="L78" s="76"/>
      <c r="M78" s="1">
        <f>SUM(G78+K78)</f>
        <v>6.9444444444444198E-3</v>
      </c>
      <c r="N78" s="3">
        <f t="shared" si="3"/>
        <v>0</v>
      </c>
      <c r="O78" s="2"/>
      <c r="P78" s="3">
        <f t="shared" si="4"/>
        <v>5.5902777777777635E-3</v>
      </c>
    </row>
    <row r="79" spans="1:16" ht="15.75" x14ac:dyDescent="0.25">
      <c r="A79" s="2">
        <v>78</v>
      </c>
      <c r="B79" s="10" t="e">
        <f>Lähtöluettelo!#REF!</f>
        <v>#REF!</v>
      </c>
      <c r="C79" s="10" t="e">
        <f>Lähtöluettelo!#REF!</f>
        <v>#REF!</v>
      </c>
      <c r="D79" s="16" t="e">
        <f>Lähtöluettelo!#REF!</f>
        <v>#REF!</v>
      </c>
      <c r="E79" s="101">
        <f>AJAT!E76</f>
        <v>0.42407407407407405</v>
      </c>
      <c r="F79" s="101">
        <f>AJAT!F76</f>
        <v>0.42754629629629631</v>
      </c>
      <c r="G79" s="48">
        <f>SUM(F79-E79)</f>
        <v>3.4722222222222654E-3</v>
      </c>
      <c r="H79" s="105"/>
      <c r="I79" s="104">
        <f>AJAT!I76</f>
        <v>0.4289351851851852</v>
      </c>
      <c r="J79" s="104">
        <f>AJAT!J76</f>
        <v>0.43240740740740741</v>
      </c>
      <c r="K79" s="48">
        <f>SUM(J79-I79)</f>
        <v>3.4722222222222099E-3</v>
      </c>
      <c r="L79" s="76"/>
      <c r="M79" s="1">
        <f>SUM(G79+K79)</f>
        <v>6.9444444444444753E-3</v>
      </c>
      <c r="N79" s="3">
        <f t="shared" si="3"/>
        <v>5.5511151231257827E-17</v>
      </c>
      <c r="O79" s="2"/>
      <c r="P79" s="3">
        <f t="shared" si="4"/>
        <v>5.590277777777819E-3</v>
      </c>
    </row>
    <row r="80" spans="1:16" ht="15.75" x14ac:dyDescent="0.25">
      <c r="A80" s="7">
        <v>9</v>
      </c>
      <c r="B80" s="56" t="e">
        <f>Lähtöluettelo!#REF!</f>
        <v>#REF!</v>
      </c>
      <c r="C80" s="56" t="e">
        <f>Lähtöluettelo!#REF!</f>
        <v>#REF!</v>
      </c>
      <c r="D80" s="39" t="e">
        <f>Lähtöluettelo!#REF!</f>
        <v>#REF!</v>
      </c>
      <c r="E80" s="40">
        <f>AJAT!E11</f>
        <v>0.40254629629629629</v>
      </c>
      <c r="F80" s="40">
        <f>AJAT!F11</f>
        <v>0.4060185185185185</v>
      </c>
      <c r="G80" s="41">
        <f>SUM(F80-E80)</f>
        <v>3.4722222222222099E-3</v>
      </c>
      <c r="H80" s="66"/>
      <c r="I80" s="81">
        <f>AJAT!I11</f>
        <v>0.40671296296296294</v>
      </c>
      <c r="J80" s="81">
        <f>AJAT!J11</f>
        <v>0.41018518518518521</v>
      </c>
      <c r="K80" s="41">
        <f>SUM(J80-I80)</f>
        <v>3.4722222222222654E-3</v>
      </c>
      <c r="L80" s="77"/>
      <c r="M80" s="62">
        <f>SUM(G80+K80)</f>
        <v>6.9444444444444753E-3</v>
      </c>
      <c r="N80" s="3">
        <f t="shared" si="3"/>
        <v>0</v>
      </c>
      <c r="O80" s="2"/>
      <c r="P80" s="3">
        <f t="shared" si="4"/>
        <v>5.590277777777819E-3</v>
      </c>
    </row>
    <row r="81" spans="1:16" ht="15.75" x14ac:dyDescent="0.25">
      <c r="A81" s="54">
        <v>13</v>
      </c>
      <c r="B81" s="55" t="str">
        <f>Lähtöluettelo!B15</f>
        <v>Hannu Antila *</v>
      </c>
      <c r="C81" s="55" t="str">
        <f>Lähtöluettelo!C15</f>
        <v>       ?</v>
      </c>
      <c r="D81" s="45" t="str">
        <f>Lähtöluettelo!D15</f>
        <v>Seniorit</v>
      </c>
      <c r="E81" s="46">
        <f>AJAT!E15</f>
        <v>0.40324074074074073</v>
      </c>
      <c r="F81" s="46">
        <f>AJAT!F15</f>
        <v>0.40671296296296294</v>
      </c>
      <c r="G81" s="47">
        <f>SUM(F81-E81)</f>
        <v>3.4722222222222099E-3</v>
      </c>
      <c r="H81" s="67"/>
      <c r="I81" s="102">
        <f>AJAT!I15</f>
        <v>0.40810185185185183</v>
      </c>
      <c r="J81" s="102">
        <f>AJAT!J15</f>
        <v>0.41157407407407409</v>
      </c>
      <c r="K81" s="47">
        <f>SUM(J81-I81)</f>
        <v>3.4722222222222654E-3</v>
      </c>
      <c r="L81" s="78"/>
      <c r="M81" s="63">
        <f>SUM(G81+K81)</f>
        <v>6.9444444444444753E-3</v>
      </c>
      <c r="N81" s="3">
        <f t="shared" si="3"/>
        <v>0</v>
      </c>
      <c r="O81" s="2"/>
      <c r="P81" s="3">
        <f t="shared" si="4"/>
        <v>5.590277777777819E-3</v>
      </c>
    </row>
    <row r="82" spans="1:16" ht="15.75" x14ac:dyDescent="0.25">
      <c r="A82" s="2">
        <v>31</v>
      </c>
      <c r="B82" s="10" t="e">
        <f>Lähtöluettelo!#REF!</f>
        <v>#REF!</v>
      </c>
      <c r="C82" s="10" t="e">
        <f>Lähtöluettelo!#REF!</f>
        <v>#REF!</v>
      </c>
      <c r="D82" s="16" t="e">
        <f>Lähtöluettelo!#REF!</f>
        <v>#REF!</v>
      </c>
      <c r="E82" s="101">
        <f>AJAT!E29</f>
        <v>0.40844907407407405</v>
      </c>
      <c r="F82" s="101">
        <f>AJAT!F29</f>
        <v>0.41192129629629631</v>
      </c>
      <c r="G82" s="48">
        <f>SUM(F82-E82)</f>
        <v>3.4722222222222654E-3</v>
      </c>
      <c r="H82" s="105"/>
      <c r="I82" s="104">
        <f>AJAT!I29</f>
        <v>0.41435185185185186</v>
      </c>
      <c r="J82" s="104">
        <f>AJAT!J29</f>
        <v>0.41782407407407413</v>
      </c>
      <c r="K82" s="48">
        <f>SUM(J82-I82)</f>
        <v>3.4722222222222654E-3</v>
      </c>
      <c r="L82" s="76"/>
      <c r="M82" s="1">
        <f>SUM(G82+K82)</f>
        <v>6.9444444444445308E-3</v>
      </c>
      <c r="N82" s="3">
        <f>SUM(M82-M81)</f>
        <v>5.5511151231257827E-17</v>
      </c>
      <c r="O82" s="2"/>
      <c r="P82" s="3">
        <f t="shared" si="4"/>
        <v>5.5902777777778745E-3</v>
      </c>
    </row>
    <row r="83" spans="1:16" ht="15.75" x14ac:dyDescent="0.25">
      <c r="A83" s="59">
        <v>39</v>
      </c>
      <c r="B83" s="60" t="e">
        <f>Lähtöluettelo!#REF!</f>
        <v>#REF!</v>
      </c>
      <c r="C83" s="60" t="e">
        <f>Lähtöluettelo!#REF!</f>
        <v>#REF!</v>
      </c>
      <c r="D83" s="49" t="e">
        <f>Lähtöluettelo!#REF!</f>
        <v>#REF!</v>
      </c>
      <c r="E83" s="50">
        <f>AJAT!E37</f>
        <v>0.41087962962962959</v>
      </c>
      <c r="F83" s="50">
        <f>AJAT!F37</f>
        <v>0.41435185185185186</v>
      </c>
      <c r="G83" s="51">
        <f>SUM(F83-E83)</f>
        <v>3.4722222222222654E-3</v>
      </c>
      <c r="H83" s="68"/>
      <c r="I83" s="106">
        <f>AJAT!I37</f>
        <v>0.41643518518518513</v>
      </c>
      <c r="J83" s="106">
        <f>AJAT!J37</f>
        <v>0.4199074074074074</v>
      </c>
      <c r="K83" s="51">
        <f>SUM(J83-I83)</f>
        <v>3.4722222222222654E-3</v>
      </c>
      <c r="L83" s="79"/>
      <c r="M83" s="64">
        <f>SUM(G83+K83)</f>
        <v>6.9444444444445308E-3</v>
      </c>
      <c r="N83" s="3">
        <f>SUM(M83-M82)</f>
        <v>0</v>
      </c>
      <c r="O83" s="2"/>
      <c r="P83" s="3">
        <f t="shared" si="4"/>
        <v>5.5902777777778745E-3</v>
      </c>
    </row>
    <row r="84" spans="1:16" ht="15.75" x14ac:dyDescent="0.25">
      <c r="A84" s="2">
        <v>55</v>
      </c>
      <c r="B84" s="10" t="str">
        <f>Lähtöluettelo!B47</f>
        <v>Mika Porkka *</v>
      </c>
      <c r="C84" s="10" t="str">
        <f>Lähtöluettelo!C47</f>
        <v>       Helkama Hyper</v>
      </c>
      <c r="D84" s="16" t="str">
        <f>Lähtöluettelo!D47</f>
        <v>Historic</v>
      </c>
      <c r="E84" s="101">
        <f>AJAT!E53</f>
        <v>0.41643518518518513</v>
      </c>
      <c r="F84" s="101">
        <f>AJAT!F53</f>
        <v>0.4199074074074074</v>
      </c>
      <c r="G84" s="48">
        <f>SUM(F84-E84)</f>
        <v>3.4722222222222654E-3</v>
      </c>
      <c r="H84" s="105"/>
      <c r="I84" s="104">
        <f>AJAT!I53</f>
        <v>0.42094907407407406</v>
      </c>
      <c r="J84" s="104">
        <f>AJAT!J53</f>
        <v>0.42442129629629632</v>
      </c>
      <c r="K84" s="48">
        <f>SUM(J84-I84)</f>
        <v>3.4722222222222654E-3</v>
      </c>
      <c r="L84" s="76"/>
      <c r="M84" s="1">
        <f>SUM(G84+K84)</f>
        <v>6.9444444444445308E-3</v>
      </c>
      <c r="N84" s="3">
        <f t="shared" si="3"/>
        <v>0</v>
      </c>
      <c r="O84" s="2"/>
      <c r="P84" s="3">
        <f t="shared" si="4"/>
        <v>5.5902777777778745E-3</v>
      </c>
    </row>
    <row r="85" spans="1:16" ht="16.5" thickBot="1" x14ac:dyDescent="0.3">
      <c r="A85" s="57">
        <v>83</v>
      </c>
      <c r="B85" s="58" t="e">
        <f>Lähtöluettelo!#REF!</f>
        <v>#REF!</v>
      </c>
      <c r="C85" s="58" t="e">
        <f>Lähtöluettelo!#REF!</f>
        <v>#REF!</v>
      </c>
      <c r="D85" s="42" t="e">
        <f>Lähtöluettelo!#REF!</f>
        <v>#REF!</v>
      </c>
      <c r="E85" s="43">
        <f>AJAT!E81</f>
        <v>0.42511574074074071</v>
      </c>
      <c r="F85" s="43">
        <f>AJAT!F81</f>
        <v>0.42858796296296298</v>
      </c>
      <c r="G85" s="44">
        <f>SUM(F85-E85)</f>
        <v>3.4722222222222654E-3</v>
      </c>
      <c r="H85" s="69"/>
      <c r="I85" s="103">
        <f>AJAT!I81</f>
        <v>0.42997685185185186</v>
      </c>
      <c r="J85" s="103">
        <f>AJAT!J81</f>
        <v>0.43344907407407413</v>
      </c>
      <c r="K85" s="96">
        <f>SUM(J85-I85)</f>
        <v>3.4722222222222654E-3</v>
      </c>
      <c r="L85" s="97"/>
      <c r="M85" s="65">
        <f>SUM(G85+K85)</f>
        <v>6.9444444444445308E-3</v>
      </c>
      <c r="N85" s="3">
        <f t="shared" si="3"/>
        <v>0</v>
      </c>
      <c r="O85" s="2"/>
      <c r="P85" s="3">
        <f t="shared" si="4"/>
        <v>5.5902777777778745E-3</v>
      </c>
    </row>
  </sheetData>
  <autoFilter ref="A2:M85">
    <sortState ref="A3:M85">
      <sortCondition ref="M2:M85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workbookViewId="0">
      <selection activeCell="B45" sqref="B45"/>
    </sheetView>
  </sheetViews>
  <sheetFormatPr defaultRowHeight="15" x14ac:dyDescent="0.2"/>
  <cols>
    <col min="2" max="2" width="20.88671875" style="10" bestFit="1" customWidth="1"/>
    <col min="3" max="3" width="34" style="10" hidden="1" customWidth="1"/>
    <col min="4" max="4" width="14.33203125" style="10" customWidth="1"/>
    <col min="5" max="7" width="8.88671875" hidden="1" customWidth="1"/>
    <col min="8" max="8" width="2" hidden="1" customWidth="1"/>
    <col min="9" max="11" width="8.88671875" hidden="1" customWidth="1"/>
    <col min="12" max="12" width="1.6640625" hidden="1" customWidth="1"/>
    <col min="16" max="16" width="19.88671875" style="2" bestFit="1" customWidth="1"/>
    <col min="17" max="17" width="12.109375" bestFit="1" customWidth="1"/>
    <col min="18" max="18" width="17.21875" bestFit="1" customWidth="1"/>
    <col min="19" max="19" width="12.77734375" bestFit="1" customWidth="1"/>
  </cols>
  <sheetData>
    <row r="1" spans="1:19" ht="15.75" x14ac:dyDescent="0.25">
      <c r="A1" s="2"/>
      <c r="D1" s="16"/>
      <c r="E1" s="4" t="s">
        <v>6</v>
      </c>
      <c r="F1" s="4"/>
      <c r="G1" s="5"/>
      <c r="H1" s="5"/>
      <c r="I1" s="8" t="s">
        <v>7</v>
      </c>
      <c r="J1" s="8"/>
      <c r="K1" s="9"/>
      <c r="L1" s="9"/>
      <c r="M1" s="4" t="s">
        <v>8</v>
      </c>
      <c r="N1" s="4"/>
      <c r="O1" s="5"/>
    </row>
    <row r="2" spans="1:19" ht="16.5" thickBot="1" x14ac:dyDescent="0.3">
      <c r="A2" s="11" t="s">
        <v>0</v>
      </c>
      <c r="B2" s="11" t="s">
        <v>269</v>
      </c>
      <c r="C2" s="11" t="s">
        <v>2</v>
      </c>
      <c r="D2" s="17" t="s">
        <v>1</v>
      </c>
      <c r="E2" s="18" t="s">
        <v>3</v>
      </c>
      <c r="F2" s="12" t="s">
        <v>4</v>
      </c>
      <c r="G2" s="13" t="s">
        <v>5</v>
      </c>
      <c r="H2" s="13"/>
      <c r="I2" s="14" t="s">
        <v>3</v>
      </c>
      <c r="J2" s="14" t="s">
        <v>4</v>
      </c>
      <c r="K2" s="15" t="s">
        <v>5</v>
      </c>
      <c r="L2" s="15"/>
      <c r="M2" s="12" t="s">
        <v>3</v>
      </c>
      <c r="N2" s="12" t="s">
        <v>4</v>
      </c>
      <c r="O2" s="13" t="s">
        <v>5</v>
      </c>
      <c r="P2" s="6" t="s">
        <v>272</v>
      </c>
      <c r="Q2" s="2" t="s">
        <v>277</v>
      </c>
      <c r="R2" s="2" t="s">
        <v>279</v>
      </c>
      <c r="S2" s="2" t="s">
        <v>278</v>
      </c>
    </row>
    <row r="3" spans="1:19" ht="15.75" x14ac:dyDescent="0.25">
      <c r="A3" s="57">
        <v>21</v>
      </c>
      <c r="B3" s="58" t="str">
        <f>Lähtöluettelo!B18</f>
        <v>Sami Heikkilä</v>
      </c>
      <c r="C3" s="58" t="str">
        <f>Lähtöluettelo!C18</f>
        <v>       Nishiki X-29 WRC</v>
      </c>
      <c r="D3" s="42" t="str">
        <f>Lähtöluettelo!D18</f>
        <v>WRC</v>
      </c>
      <c r="E3" s="43">
        <f>AJAT!E19</f>
        <v>0.4055555555555555</v>
      </c>
      <c r="F3" s="43">
        <f>AJAT!F19</f>
        <v>0.40591435185185182</v>
      </c>
      <c r="G3" s="121">
        <f>SUM(F3-E3)</f>
        <v>3.5879629629631538E-4</v>
      </c>
      <c r="H3" s="121"/>
      <c r="I3" s="43">
        <f>AJAT!I19</f>
        <v>0.41111111111111115</v>
      </c>
      <c r="J3" s="43">
        <f>AJAT!J19</f>
        <v>0.41210648148148149</v>
      </c>
      <c r="K3" s="121">
        <f>SUM(J3-I3)</f>
        <v>9.9537037037034093E-4</v>
      </c>
      <c r="L3" s="121"/>
      <c r="M3" s="43">
        <f>AJAT!M19</f>
        <v>0.47187499999999999</v>
      </c>
      <c r="N3" s="43">
        <f>AJAT!N19</f>
        <v>0.47262731481481479</v>
      </c>
      <c r="O3" s="121">
        <f>SUM(N3-M3)</f>
        <v>7.5231481481480289E-4</v>
      </c>
      <c r="P3" s="89">
        <f>SUM(G3+K3+O3)</f>
        <v>2.1064814814814592E-3</v>
      </c>
      <c r="Q3" s="3">
        <f>SUM(P3-P3)</f>
        <v>0</v>
      </c>
      <c r="R3" s="86">
        <f>SUM(P3-P3)</f>
        <v>0</v>
      </c>
      <c r="S3" s="3">
        <f>P3-$P$3</f>
        <v>0</v>
      </c>
    </row>
    <row r="4" spans="1:19" ht="15.75" x14ac:dyDescent="0.25">
      <c r="A4" s="57">
        <v>73</v>
      </c>
      <c r="B4" s="58" t="str">
        <f>Lähtöluettelo!B65</f>
        <v>Antti Nousiainen</v>
      </c>
      <c r="C4" s="58" t="str">
        <f>Lähtöluettelo!C65</f>
        <v>       CyclePro Retro WRC</v>
      </c>
      <c r="D4" s="42" t="str">
        <f>Lähtöluettelo!D65</f>
        <v>WRC</v>
      </c>
      <c r="E4" s="43">
        <f>AJAT!E71</f>
        <v>0.4225694444444445</v>
      </c>
      <c r="F4" s="43">
        <f>AJAT!F71</f>
        <v>0.42302083333333335</v>
      </c>
      <c r="G4" s="44">
        <f>SUM(F4-E4)</f>
        <v>4.5138888888884843E-4</v>
      </c>
      <c r="H4" s="44"/>
      <c r="I4" s="43">
        <f>AJAT!I71</f>
        <v>0.42743055555555554</v>
      </c>
      <c r="J4" s="43">
        <f>AJAT!J71</f>
        <v>0.42836805555555557</v>
      </c>
      <c r="K4" s="44">
        <f>SUM(J4-I4)</f>
        <v>9.3750000000003553E-4</v>
      </c>
      <c r="L4" s="44"/>
      <c r="M4" s="43">
        <f>AJAT!M71</f>
        <v>0.46770833333333334</v>
      </c>
      <c r="N4" s="43">
        <f>AJAT!N71</f>
        <v>0.46847222222222223</v>
      </c>
      <c r="O4" s="44">
        <f>SUM(N4-M4)</f>
        <v>7.6388888888889728E-4</v>
      </c>
      <c r="P4" s="89">
        <f>SUM(G4+K4+O4)</f>
        <v>2.1527777777777812E-3</v>
      </c>
      <c r="Q4" s="3">
        <f>SUM(P4-P3)</f>
        <v>4.6296296296322037E-5</v>
      </c>
      <c r="R4" s="3">
        <f>P4-$P$3</f>
        <v>4.6296296296322037E-5</v>
      </c>
      <c r="S4" s="3">
        <f>P4-$P$3</f>
        <v>4.6296296296322037E-5</v>
      </c>
    </row>
    <row r="5" spans="1:19" ht="15.75" x14ac:dyDescent="0.25">
      <c r="A5" s="57">
        <v>38</v>
      </c>
      <c r="B5" s="58" t="str">
        <f>Lähtöluettelo!B32</f>
        <v>Jani "Jaquels" Käyhty</v>
      </c>
      <c r="C5" s="58" t="str">
        <f>Lähtöluettelo!C32</f>
        <v>       Pivot Team Finland</v>
      </c>
      <c r="D5" s="42" t="str">
        <f>Lähtöluettelo!D32</f>
        <v>WRC</v>
      </c>
      <c r="E5" s="43">
        <f>AJAT!E36</f>
        <v>0.41076388888888887</v>
      </c>
      <c r="F5" s="43">
        <f>AJAT!F36</f>
        <v>0.41111111111111115</v>
      </c>
      <c r="G5" s="44">
        <f>SUM(F5-E5)</f>
        <v>3.472222222222765E-4</v>
      </c>
      <c r="H5" s="44"/>
      <c r="I5" s="43">
        <f>AJAT!I36</f>
        <v>0.41631944444444446</v>
      </c>
      <c r="J5" s="43">
        <f>AJAT!J36</f>
        <v>0.41734953703703703</v>
      </c>
      <c r="K5" s="44">
        <f>SUM(J5-I5)</f>
        <v>1.0300925925925686E-3</v>
      </c>
      <c r="L5" s="44"/>
      <c r="M5" s="43">
        <f>AJAT!M36</f>
        <v>0.45659722222222227</v>
      </c>
      <c r="N5" s="43">
        <f>AJAT!N36</f>
        <v>0.45741898148148147</v>
      </c>
      <c r="O5" s="44">
        <f>SUM(N5-M5)</f>
        <v>8.2175925925920268E-4</v>
      </c>
      <c r="P5" s="89">
        <f>SUM(G5+K5+O5)</f>
        <v>2.1990740740740478E-3</v>
      </c>
      <c r="Q5" s="3">
        <f t="shared" ref="Q5:Q68" si="0">SUM(P5-P4)</f>
        <v>4.6296296296266526E-5</v>
      </c>
      <c r="R5" s="3">
        <f t="shared" ref="R5:R29" si="1">P5-$P$3</f>
        <v>9.2592592592588563E-5</v>
      </c>
      <c r="S5" s="3">
        <f t="shared" ref="S5:S68" si="2">P5-$P$3</f>
        <v>9.2592592592588563E-5</v>
      </c>
    </row>
    <row r="6" spans="1:19" ht="15.75" x14ac:dyDescent="0.25">
      <c r="A6" s="57">
        <v>47</v>
      </c>
      <c r="B6" s="58" t="str">
        <f>Lähtöluettelo!B39</f>
        <v>Anssi Tawast</v>
      </c>
      <c r="C6" s="58" t="str">
        <f>Lähtöluettelo!C39</f>
        <v>       Focus WRC</v>
      </c>
      <c r="D6" s="42" t="str">
        <f>Lähtöluettelo!D39</f>
        <v>WRC</v>
      </c>
      <c r="E6" s="43">
        <f>AJAT!E45</f>
        <v>0.41388888888888892</v>
      </c>
      <c r="F6" s="43">
        <f>AJAT!F45</f>
        <v>0.4142939814814815</v>
      </c>
      <c r="G6" s="44">
        <f>SUM(F6-E6)</f>
        <v>4.050925925925819E-4</v>
      </c>
      <c r="H6" s="44"/>
      <c r="I6" s="43">
        <f>AJAT!I45</f>
        <v>0.41840277777777773</v>
      </c>
      <c r="J6" s="43">
        <f>AJAT!J45</f>
        <v>0.41942129629629626</v>
      </c>
      <c r="K6" s="44">
        <f>SUM(J6-I6)</f>
        <v>1.0185185185185297E-3</v>
      </c>
      <c r="L6" s="44"/>
      <c r="M6" s="43">
        <f>AJAT!M45</f>
        <v>0.45902777777777781</v>
      </c>
      <c r="N6" s="43">
        <f>AJAT!N45</f>
        <v>0.45981481481481484</v>
      </c>
      <c r="O6" s="44">
        <f>SUM(N6-M6)</f>
        <v>7.8703703703703054E-4</v>
      </c>
      <c r="P6" s="89">
        <f>SUM(G6+K6+O6)</f>
        <v>2.2106481481481421E-3</v>
      </c>
      <c r="Q6" s="3">
        <f t="shared" si="0"/>
        <v>1.1574074074094387E-5</v>
      </c>
      <c r="R6" s="3">
        <f t="shared" si="1"/>
        <v>1.0416666666668295E-4</v>
      </c>
      <c r="S6" s="3">
        <f t="shared" si="2"/>
        <v>1.0416666666668295E-4</v>
      </c>
    </row>
    <row r="7" spans="1:19" ht="15.75" x14ac:dyDescent="0.25">
      <c r="A7" s="57">
        <v>20</v>
      </c>
      <c r="B7" s="58" t="str">
        <f>Lähtöluettelo!B17</f>
        <v>Markus Autio</v>
      </c>
      <c r="C7" s="58" t="str">
        <f>Lähtöluettelo!C17</f>
        <v>       Radon, viimevuotinen kehitysversio</v>
      </c>
      <c r="D7" s="42" t="str">
        <f>Lähtöluettelo!D17</f>
        <v>WRC</v>
      </c>
      <c r="E7" s="43">
        <f>AJAT!E18</f>
        <v>0.40520833333333334</v>
      </c>
      <c r="F7" s="43">
        <f>AJAT!F18</f>
        <v>0.40562499999999996</v>
      </c>
      <c r="G7" s="44">
        <f>SUM(F7-E7)</f>
        <v>4.1666666666662078E-4</v>
      </c>
      <c r="H7" s="44"/>
      <c r="I7" s="43">
        <f>AJAT!I18</f>
        <v>0.41076388888888887</v>
      </c>
      <c r="J7" s="43">
        <f>AJAT!J18</f>
        <v>0.4117824074074074</v>
      </c>
      <c r="K7" s="44">
        <f>SUM(J7-I7)</f>
        <v>1.0185185185185297E-3</v>
      </c>
      <c r="L7" s="44"/>
      <c r="M7" s="43">
        <f>AJAT!M18</f>
        <v>0.47152777777777777</v>
      </c>
      <c r="N7" s="43">
        <f>AJAT!N18</f>
        <v>0.47232638888888889</v>
      </c>
      <c r="O7" s="44">
        <f>SUM(N7-M7)</f>
        <v>7.9861111111112493E-4</v>
      </c>
      <c r="P7" s="89">
        <f>SUM(G7+K7+O7)</f>
        <v>2.2337962962962754E-3</v>
      </c>
      <c r="Q7" s="3">
        <f t="shared" si="0"/>
        <v>2.3148148148133263E-5</v>
      </c>
      <c r="R7" s="3">
        <f t="shared" si="1"/>
        <v>1.2731481481481621E-4</v>
      </c>
      <c r="S7" s="3">
        <f t="shared" si="2"/>
        <v>1.2731481481481621E-4</v>
      </c>
    </row>
    <row r="8" spans="1:19" ht="15.75" x14ac:dyDescent="0.25">
      <c r="A8" s="59">
        <v>66</v>
      </c>
      <c r="B8" s="60" t="str">
        <f>Lähtöluettelo!B58</f>
        <v>Kalle Pehkonen</v>
      </c>
      <c r="C8" s="60" t="str">
        <f>Lähtöluettelo!C58</f>
        <v>       Neck Sweat Evo 5</v>
      </c>
      <c r="D8" s="49" t="str">
        <f>Lähtöluettelo!D58</f>
        <v>S-WRC</v>
      </c>
      <c r="E8" s="50">
        <f>AJAT!E64</f>
        <v>0.4201388888888889</v>
      </c>
      <c r="F8" s="50">
        <f>AJAT!F64</f>
        <v>0.42054398148148148</v>
      </c>
      <c r="G8" s="51">
        <f>SUM(F8-E8)</f>
        <v>4.050925925925819E-4</v>
      </c>
      <c r="H8" s="51"/>
      <c r="I8" s="50">
        <f>AJAT!I64</f>
        <v>0.42499999999999999</v>
      </c>
      <c r="J8" s="50">
        <f>AJAT!J64</f>
        <v>0.42605324074074075</v>
      </c>
      <c r="K8" s="51">
        <f>SUM(J8-I8)</f>
        <v>1.0532407407407574E-3</v>
      </c>
      <c r="L8" s="51"/>
      <c r="M8" s="50">
        <f>AJAT!M64</f>
        <v>0.46527777777777773</v>
      </c>
      <c r="N8" s="50">
        <f>AJAT!N64</f>
        <v>0.46607638888888886</v>
      </c>
      <c r="O8" s="51">
        <f>SUM(N8-M8)</f>
        <v>7.9861111111112493E-4</v>
      </c>
      <c r="P8" s="87">
        <f>SUM(G8+K8+O8)</f>
        <v>2.2569444444444642E-3</v>
      </c>
      <c r="Q8" s="3">
        <f t="shared" si="0"/>
        <v>2.3148148148188774E-5</v>
      </c>
      <c r="R8" s="3">
        <f t="shared" si="1"/>
        <v>1.5046296296300499E-4</v>
      </c>
      <c r="S8" s="3">
        <f t="shared" si="2"/>
        <v>1.5046296296300499E-4</v>
      </c>
    </row>
    <row r="9" spans="1:19" ht="15.75" x14ac:dyDescent="0.25">
      <c r="A9" s="57">
        <v>41</v>
      </c>
      <c r="B9" s="58" t="str">
        <f>Lähtöluettelo!B34</f>
        <v>Jani Salo</v>
      </c>
      <c r="C9" s="58" t="str">
        <f>Lähtöluettelo!C34</f>
        <v>      Mondaker Foxy RX</v>
      </c>
      <c r="D9" s="42" t="str">
        <f>Lähtöluettelo!D34</f>
        <v>WRC</v>
      </c>
      <c r="E9" s="43">
        <f>AJAT!E39</f>
        <v>0.41215277777777781</v>
      </c>
      <c r="F9" s="43">
        <f>AJAT!F39</f>
        <v>0.4125462962962963</v>
      </c>
      <c r="G9" s="44">
        <f>SUM(F9-E9)</f>
        <v>3.9351851851848751E-4</v>
      </c>
      <c r="H9" s="44"/>
      <c r="I9" s="43">
        <f>AJAT!I39</f>
        <v>0.41666666666666669</v>
      </c>
      <c r="J9" s="43">
        <f>AJAT!J39</f>
        <v>0.41763888888888889</v>
      </c>
      <c r="K9" s="44">
        <f>SUM(J9-I9)</f>
        <v>9.7222222222220767E-4</v>
      </c>
      <c r="L9" s="44"/>
      <c r="M9" s="43">
        <f>AJAT!M39</f>
        <v>0.45694444444444443</v>
      </c>
      <c r="N9" s="43">
        <f>AJAT!N39</f>
        <v>0.45787037037037037</v>
      </c>
      <c r="O9" s="44">
        <f>SUM(N9-M9)</f>
        <v>9.2592592592594114E-4</v>
      </c>
      <c r="P9" s="89">
        <f>SUM(G9+K9+O9)</f>
        <v>2.2916666666666363E-3</v>
      </c>
      <c r="Q9" s="3">
        <f t="shared" si="0"/>
        <v>3.4722222222172139E-5</v>
      </c>
      <c r="R9" s="3">
        <f t="shared" si="1"/>
        <v>1.8518518518517713E-4</v>
      </c>
      <c r="S9" s="3">
        <f t="shared" si="2"/>
        <v>1.8518518518517713E-4</v>
      </c>
    </row>
    <row r="10" spans="1:19" ht="15.75" x14ac:dyDescent="0.25">
      <c r="A10" s="57">
        <v>81</v>
      </c>
      <c r="B10" s="58" t="str">
        <f>Lähtöluettelo!B72</f>
        <v>Jari "mini" Valkonen *</v>
      </c>
      <c r="C10" s="58" t="str">
        <f>Lähtöluettelo!C72</f>
        <v>       Mini White Maxxin Bike</v>
      </c>
      <c r="D10" s="42" t="str">
        <f>Lähtöluettelo!D72</f>
        <v>WRC</v>
      </c>
      <c r="E10" s="43">
        <f>AJAT!E79</f>
        <v>0.42465277777777777</v>
      </c>
      <c r="F10" s="43">
        <f>AJAT!F79</f>
        <v>0.42509259259259258</v>
      </c>
      <c r="G10" s="44">
        <f>SUM(F10-E10)</f>
        <v>4.3981481481480955E-4</v>
      </c>
      <c r="H10" s="44"/>
      <c r="I10" s="43">
        <f>AJAT!I79</f>
        <v>0.42951388888888892</v>
      </c>
      <c r="J10" s="43">
        <f>AJAT!J79</f>
        <v>0.43055555555555558</v>
      </c>
      <c r="K10" s="44">
        <f>SUM(J10-I10)</f>
        <v>1.041666666666663E-3</v>
      </c>
      <c r="L10" s="44"/>
      <c r="M10" s="43">
        <f>AJAT!M79</f>
        <v>0.46979166666666666</v>
      </c>
      <c r="N10" s="43">
        <f>AJAT!N79</f>
        <v>0.47061342592592598</v>
      </c>
      <c r="O10" s="44">
        <f>SUM(N10-M10)</f>
        <v>8.217592592593137E-4</v>
      </c>
      <c r="P10" s="89">
        <f>SUM(G10+K10+O10)</f>
        <v>2.3032407407407862E-3</v>
      </c>
      <c r="Q10" s="3">
        <f t="shared" si="0"/>
        <v>1.1574074074149898E-5</v>
      </c>
      <c r="R10" s="3">
        <f t="shared" si="1"/>
        <v>1.9675925925932702E-4</v>
      </c>
      <c r="S10" s="3">
        <f t="shared" si="2"/>
        <v>1.9675925925932702E-4</v>
      </c>
    </row>
    <row r="11" spans="1:19" ht="15.75" x14ac:dyDescent="0.25">
      <c r="A11" s="57">
        <v>71</v>
      </c>
      <c r="B11" s="58" t="str">
        <f>Lähtöluettelo!B63</f>
        <v>Matti Peltola</v>
      </c>
      <c r="C11" s="58" t="str">
        <f>Lähtöluettelo!C63</f>
        <v>       Ex-Hannu Karpo</v>
      </c>
      <c r="D11" s="42" t="str">
        <f>Lähtöluettelo!D63</f>
        <v>WRC</v>
      </c>
      <c r="E11" s="43">
        <f>AJAT!E69</f>
        <v>0.421875</v>
      </c>
      <c r="F11" s="43">
        <f>AJAT!F69</f>
        <v>0.42223379629629632</v>
      </c>
      <c r="G11" s="44">
        <f>SUM(F11-E11)</f>
        <v>3.5879629629631538E-4</v>
      </c>
      <c r="H11" s="44"/>
      <c r="I11" s="43">
        <f>AJAT!I69</f>
        <v>0.42673611111111115</v>
      </c>
      <c r="J11" s="43">
        <f>AJAT!J69</f>
        <v>0.42788194444444444</v>
      </c>
      <c r="K11" s="44">
        <f>SUM(J11-I11)</f>
        <v>1.1458333333332904E-3</v>
      </c>
      <c r="L11" s="44"/>
      <c r="M11" s="43">
        <f>AJAT!M69</f>
        <v>0.4670138888888889</v>
      </c>
      <c r="N11" s="43">
        <f>AJAT!N69</f>
        <v>0.46782407407407406</v>
      </c>
      <c r="O11" s="44">
        <f>SUM(N11-M11)</f>
        <v>8.101851851851638E-4</v>
      </c>
      <c r="P11" s="89">
        <f>SUM(G11+K11+O11)</f>
        <v>2.3148148148147696E-3</v>
      </c>
      <c r="Q11" s="3">
        <f t="shared" si="0"/>
        <v>1.1574074073983365E-5</v>
      </c>
      <c r="R11" s="3">
        <f t="shared" si="1"/>
        <v>2.0833333333331039E-4</v>
      </c>
      <c r="S11" s="3">
        <f t="shared" si="2"/>
        <v>2.0833333333331039E-4</v>
      </c>
    </row>
    <row r="12" spans="1:19" ht="15.75" x14ac:dyDescent="0.25">
      <c r="A12" s="57">
        <v>59</v>
      </c>
      <c r="B12" s="58" t="str">
        <f>Lähtöluettelo!B51</f>
        <v>Janne Paananen</v>
      </c>
      <c r="C12" s="58" t="str">
        <f>Lähtöluettelo!C51</f>
        <v>       Trek Session 77</v>
      </c>
      <c r="D12" s="42" t="str">
        <f>Lähtöluettelo!D51</f>
        <v>WRC</v>
      </c>
      <c r="E12" s="43">
        <f>AJAT!E57</f>
        <v>0.41770833333333335</v>
      </c>
      <c r="F12" s="43">
        <f>AJAT!F57</f>
        <v>0.4181597222222222</v>
      </c>
      <c r="G12" s="44">
        <f>SUM(F12-E12)</f>
        <v>4.5138888888884843E-4</v>
      </c>
      <c r="H12" s="44"/>
      <c r="I12" s="43">
        <f>AJAT!I57</f>
        <v>0.42222222222222222</v>
      </c>
      <c r="J12" s="43">
        <f>AJAT!J57</f>
        <v>0.42325231481481485</v>
      </c>
      <c r="K12" s="44">
        <f>SUM(J12-I12)</f>
        <v>1.0300925925926241E-3</v>
      </c>
      <c r="L12" s="44"/>
      <c r="M12" s="43">
        <f>AJAT!M57</f>
        <v>0.46284722222222219</v>
      </c>
      <c r="N12" s="43">
        <f>AJAT!N57</f>
        <v>0.4636805555555556</v>
      </c>
      <c r="O12" s="44">
        <f>SUM(N12-M12)</f>
        <v>8.3333333333340809E-4</v>
      </c>
      <c r="P12" s="89">
        <f>SUM(G12+K12+O12)</f>
        <v>2.3148148148148806E-3</v>
      </c>
      <c r="Q12" s="3">
        <f t="shared" si="0"/>
        <v>1.1102230246251565E-16</v>
      </c>
      <c r="R12" s="3">
        <f t="shared" si="1"/>
        <v>2.0833333333342141E-4</v>
      </c>
      <c r="S12" s="3">
        <f t="shared" si="2"/>
        <v>2.0833333333342141E-4</v>
      </c>
    </row>
    <row r="13" spans="1:19" ht="15.75" x14ac:dyDescent="0.25">
      <c r="A13" s="57">
        <v>75</v>
      </c>
      <c r="B13" s="58" t="str">
        <f>Lähtöluettelo!B67</f>
        <v>Antti Rikama</v>
      </c>
      <c r="C13" s="58" t="str">
        <f>Lähtöluettelo!C67</f>
        <v>       ?</v>
      </c>
      <c r="D13" s="42" t="str">
        <f>Lähtöluettelo!D67</f>
        <v>WRC</v>
      </c>
      <c r="E13" s="43">
        <f>AJAT!E73</f>
        <v>0.42326388888888888</v>
      </c>
      <c r="F13" s="43">
        <f>AJAT!F73</f>
        <v>0.42369212962962965</v>
      </c>
      <c r="G13" s="44">
        <f>SUM(F13-E13)</f>
        <v>4.2824074074077068E-4</v>
      </c>
      <c r="H13" s="44"/>
      <c r="I13" s="43">
        <f>AJAT!I73</f>
        <v>0.42812500000000003</v>
      </c>
      <c r="J13" s="43">
        <f>AJAT!J73</f>
        <v>0.42918981481481483</v>
      </c>
      <c r="K13" s="44">
        <f>SUM(J13-I13)</f>
        <v>1.0648148148147962E-3</v>
      </c>
      <c r="L13" s="44"/>
      <c r="M13" s="43">
        <f>AJAT!M73</f>
        <v>0.46840277777777778</v>
      </c>
      <c r="N13" s="43">
        <f>AJAT!N73</f>
        <v>0.46923611111111113</v>
      </c>
      <c r="O13" s="44">
        <f>SUM(N13-M13)</f>
        <v>8.3333333333335258E-4</v>
      </c>
      <c r="P13" s="89">
        <f>SUM(G13+K13+O13)</f>
        <v>2.3263888888889195E-3</v>
      </c>
      <c r="Q13" s="3">
        <f t="shared" si="0"/>
        <v>1.1574074074038876E-5</v>
      </c>
      <c r="R13" s="3">
        <f t="shared" si="1"/>
        <v>2.1990740740746029E-4</v>
      </c>
      <c r="S13" s="3">
        <f t="shared" si="2"/>
        <v>2.1990740740746029E-4</v>
      </c>
    </row>
    <row r="14" spans="1:19" ht="15.75" x14ac:dyDescent="0.25">
      <c r="A14" s="57">
        <v>85</v>
      </c>
      <c r="B14" s="58" t="str">
        <f>Lähtöluettelo!B74</f>
        <v>Jussi Liimatainen</v>
      </c>
      <c r="C14" s="58" t="str">
        <f>Lähtöluettelo!C74</f>
        <v>       Tsaijant</v>
      </c>
      <c r="D14" s="42" t="str">
        <f>Lähtöluettelo!D74</f>
        <v>WRC</v>
      </c>
      <c r="E14" s="43">
        <f>AJAT!E83</f>
        <v>0.42534722222222227</v>
      </c>
      <c r="F14" s="43">
        <f>AJAT!F83</f>
        <v>0.42577546296296293</v>
      </c>
      <c r="G14" s="44">
        <f>SUM(F14-E14)</f>
        <v>4.2824074074065965E-4</v>
      </c>
      <c r="H14" s="44"/>
      <c r="I14" s="43">
        <f>AJAT!I83</f>
        <v>0.4302083333333333</v>
      </c>
      <c r="J14" s="43">
        <f>AJAT!J83</f>
        <v>0.43128472222222225</v>
      </c>
      <c r="K14" s="44">
        <f>SUM(J14-I14)</f>
        <v>1.0763888888889461E-3</v>
      </c>
      <c r="L14" s="44"/>
      <c r="M14" s="43">
        <f>AJAT!M83</f>
        <v>0.4704861111111111</v>
      </c>
      <c r="N14" s="43">
        <f>AJAT!N83</f>
        <v>0.47134259259259265</v>
      </c>
      <c r="O14" s="44">
        <f>SUM(N14-M14)</f>
        <v>8.5648148148154135E-4</v>
      </c>
      <c r="P14" s="89">
        <f>SUM(G14+K14+O14)</f>
        <v>2.3611111111111471E-3</v>
      </c>
      <c r="Q14" s="3">
        <f t="shared" si="0"/>
        <v>3.472222222222765E-5</v>
      </c>
      <c r="R14" s="3">
        <f t="shared" si="1"/>
        <v>2.5462962962968794E-4</v>
      </c>
      <c r="S14" s="3">
        <f t="shared" si="2"/>
        <v>2.5462962962968794E-4</v>
      </c>
    </row>
    <row r="15" spans="1:19" ht="15.75" x14ac:dyDescent="0.25">
      <c r="A15" s="2">
        <v>27</v>
      </c>
      <c r="B15" s="10" t="str">
        <f>Lähtöluettelo!B23</f>
        <v>Henry Äyräväinen </v>
      </c>
      <c r="C15" s="10" t="str">
        <f>Lähtöluettelo!C23</f>
        <v>       Nisula HRT</v>
      </c>
      <c r="D15" s="16" t="str">
        <f>Lähtöluettelo!D23</f>
        <v>Historic</v>
      </c>
      <c r="E15" s="101">
        <f>AJAT!E25</f>
        <v>0.40729166666666666</v>
      </c>
      <c r="F15" s="101">
        <f>AJAT!F25</f>
        <v>0.40771990740740738</v>
      </c>
      <c r="G15" s="48">
        <f>SUM(F15-E15)</f>
        <v>4.2824074074071516E-4</v>
      </c>
      <c r="H15" s="48"/>
      <c r="I15" s="101">
        <f>AJAT!I25</f>
        <v>0.4128472222222222</v>
      </c>
      <c r="J15" s="101">
        <f>AJAT!J25</f>
        <v>0.41392361111111109</v>
      </c>
      <c r="K15" s="48">
        <f>SUM(J15-I15)</f>
        <v>1.0763888888888906E-3</v>
      </c>
      <c r="L15" s="48"/>
      <c r="M15" s="101">
        <f>AJAT!M25</f>
        <v>0.47361111111111115</v>
      </c>
      <c r="N15" s="101">
        <f>AJAT!N25</f>
        <v>0.47447916666666662</v>
      </c>
      <c r="O15" s="48">
        <f>SUM(N15-M15)</f>
        <v>8.680555555554692E-4</v>
      </c>
      <c r="P15" s="86">
        <f>SUM(G15+K15+O15)</f>
        <v>2.372685185185075E-3</v>
      </c>
      <c r="Q15" s="3">
        <f t="shared" si="0"/>
        <v>1.1574074073927854E-5</v>
      </c>
      <c r="R15" s="3">
        <f t="shared" si="1"/>
        <v>2.6620370370361579E-4</v>
      </c>
      <c r="S15" s="3">
        <f t="shared" si="2"/>
        <v>2.6620370370361579E-4</v>
      </c>
    </row>
    <row r="16" spans="1:19" ht="15.75" x14ac:dyDescent="0.25">
      <c r="A16" s="57">
        <v>56</v>
      </c>
      <c r="B16" s="58" t="str">
        <f>Lähtöluettelo!B48</f>
        <v>Jari Paananen</v>
      </c>
      <c r="C16" s="58" t="str">
        <f>Lähtöluettelo!C48</f>
        <v>       Radoni ja nasse</v>
      </c>
      <c r="D16" s="42" t="str">
        <f>Lähtöluettelo!D48</f>
        <v>WRC</v>
      </c>
      <c r="E16" s="43">
        <f>AJAT!E54</f>
        <v>0.41666666666666669</v>
      </c>
      <c r="F16" s="43">
        <f>AJAT!F54</f>
        <v>0.41711805555555559</v>
      </c>
      <c r="G16" s="44">
        <f>SUM(F16-E16)</f>
        <v>4.5138888888890394E-4</v>
      </c>
      <c r="H16" s="44"/>
      <c r="I16" s="43">
        <f>AJAT!I54</f>
        <v>0.4211805555555555</v>
      </c>
      <c r="J16" s="43">
        <f>AJAT!J54</f>
        <v>0.42230324074074077</v>
      </c>
      <c r="K16" s="44">
        <f>SUM(J16-I16)</f>
        <v>1.1226851851852682E-3</v>
      </c>
      <c r="L16" s="44"/>
      <c r="M16" s="43">
        <f>AJAT!M54</f>
        <v>0.46180555555555558</v>
      </c>
      <c r="N16" s="43">
        <f>AJAT!N54</f>
        <v>0.46260416666666665</v>
      </c>
      <c r="O16" s="44">
        <f>SUM(N16-M16)</f>
        <v>7.9861111111106942E-4</v>
      </c>
      <c r="P16" s="89">
        <f>SUM(G16+K16+O16)</f>
        <v>2.3726851851852415E-3</v>
      </c>
      <c r="Q16" s="3">
        <f t="shared" si="0"/>
        <v>1.6653345369377348E-16</v>
      </c>
      <c r="R16" s="3">
        <f t="shared" si="1"/>
        <v>2.6620370370378232E-4</v>
      </c>
      <c r="S16" s="3">
        <f t="shared" si="2"/>
        <v>2.6620370370378232E-4</v>
      </c>
    </row>
    <row r="17" spans="1:19" ht="15.75" x14ac:dyDescent="0.25">
      <c r="A17" s="57">
        <v>53</v>
      </c>
      <c r="B17" s="58" t="str">
        <f>Lähtöluettelo!B45</f>
        <v>Teuvo Manner</v>
      </c>
      <c r="C17" s="58" t="str">
        <f>Lähtöluettelo!C45</f>
        <v>       Felt</v>
      </c>
      <c r="D17" s="42" t="str">
        <f>Lähtöluettelo!D45</f>
        <v>WRC</v>
      </c>
      <c r="E17" s="43">
        <f>AJAT!E51</f>
        <v>0.41597222222222219</v>
      </c>
      <c r="F17" s="43">
        <f>AJAT!F51</f>
        <v>0.41638888888888892</v>
      </c>
      <c r="G17" s="44">
        <f>SUM(F17-E17)</f>
        <v>4.166666666667318E-4</v>
      </c>
      <c r="H17" s="44"/>
      <c r="I17" s="43">
        <f>AJAT!I51</f>
        <v>0.42048611111111112</v>
      </c>
      <c r="J17" s="43">
        <f>AJAT!J51</f>
        <v>0.42159722222222223</v>
      </c>
      <c r="K17" s="44">
        <f>SUM(J17-I17)</f>
        <v>1.1111111111111183E-3</v>
      </c>
      <c r="L17" s="44"/>
      <c r="M17" s="43">
        <f>AJAT!M51</f>
        <v>0.46111111111111108</v>
      </c>
      <c r="N17" s="43">
        <f>AJAT!N51</f>
        <v>0.46195601851851853</v>
      </c>
      <c r="O17" s="44">
        <f>SUM(N17-M17)</f>
        <v>8.4490740740744696E-4</v>
      </c>
      <c r="P17" s="89">
        <f>SUM(G17+K17+O17)</f>
        <v>2.372685185185297E-3</v>
      </c>
      <c r="Q17" s="3">
        <f t="shared" si="0"/>
        <v>5.5511151231257827E-17</v>
      </c>
      <c r="R17" s="3">
        <f t="shared" si="1"/>
        <v>2.6620370370383784E-4</v>
      </c>
      <c r="S17" s="3">
        <f t="shared" si="2"/>
        <v>2.6620370370383784E-4</v>
      </c>
    </row>
    <row r="18" spans="1:19" ht="15.75" x14ac:dyDescent="0.25">
      <c r="A18" s="57">
        <v>79</v>
      </c>
      <c r="B18" s="58" t="str">
        <f>Lähtöluettelo!B70</f>
        <v>Pekka Wartiainen</v>
      </c>
      <c r="C18" s="58" t="str">
        <f>Lähtöluettelo!C70</f>
        <v>       Prototype Unit Racing</v>
      </c>
      <c r="D18" s="42" t="str">
        <f>Lähtöluettelo!D70</f>
        <v>WRC</v>
      </c>
      <c r="E18" s="43">
        <f>AJAT!E77</f>
        <v>0.42430555555555555</v>
      </c>
      <c r="F18" s="43">
        <f>AJAT!F77</f>
        <v>0.42473379629629626</v>
      </c>
      <c r="G18" s="44">
        <f>SUM(F18-E18)</f>
        <v>4.2824074074071516E-4</v>
      </c>
      <c r="H18" s="44"/>
      <c r="I18" s="43">
        <f>AJAT!I77</f>
        <v>0.4291666666666667</v>
      </c>
      <c r="J18" s="43">
        <f>AJAT!J77</f>
        <v>0.43031250000000004</v>
      </c>
      <c r="K18" s="44">
        <f>SUM(J18-I18)</f>
        <v>1.1458333333333459E-3</v>
      </c>
      <c r="L18" s="44"/>
      <c r="M18" s="43">
        <f>AJAT!M77</f>
        <v>0.4694444444444445</v>
      </c>
      <c r="N18" s="43">
        <f>AJAT!N77</f>
        <v>0.47025462962962966</v>
      </c>
      <c r="O18" s="44">
        <f>SUM(N18-M18)</f>
        <v>8.101851851851638E-4</v>
      </c>
      <c r="P18" s="89">
        <f>SUM(G18+K18+O18)</f>
        <v>2.3842592592592249E-3</v>
      </c>
      <c r="Q18" s="3">
        <f t="shared" si="0"/>
        <v>1.1574074073927854E-5</v>
      </c>
      <c r="R18" s="3">
        <f t="shared" si="1"/>
        <v>2.7777777777776569E-4</v>
      </c>
      <c r="S18" s="3">
        <f t="shared" si="2"/>
        <v>2.7777777777776569E-4</v>
      </c>
    </row>
    <row r="19" spans="1:19" ht="15.75" x14ac:dyDescent="0.25">
      <c r="A19" s="2">
        <v>26</v>
      </c>
      <c r="B19" s="10" t="str">
        <f>Lähtöluettelo!B22</f>
        <v>Hannu Hintsala *</v>
      </c>
      <c r="C19" s="10" t="str">
        <f>Lähtöluettelo!C22</f>
        <v>       Tuulennopea leskentekijä</v>
      </c>
      <c r="D19" s="16" t="str">
        <f>Lähtöluettelo!D22</f>
        <v>Historic</v>
      </c>
      <c r="E19" s="101">
        <f>AJAT!E24</f>
        <v>0.4069444444444445</v>
      </c>
      <c r="F19" s="101">
        <f>AJAT!F24</f>
        <v>0.40740740740740744</v>
      </c>
      <c r="G19" s="48">
        <f>SUM(F19-E19)</f>
        <v>4.6296296296294281E-4</v>
      </c>
      <c r="H19" s="48"/>
      <c r="I19" s="101">
        <f>AJAT!I24</f>
        <v>0.41250000000000003</v>
      </c>
      <c r="J19" s="101">
        <f>AJAT!J24</f>
        <v>0.41358796296296302</v>
      </c>
      <c r="K19" s="48">
        <f>SUM(J19-I19)</f>
        <v>1.087962962962985E-3</v>
      </c>
      <c r="L19" s="48"/>
      <c r="M19" s="101">
        <f>AJAT!M24</f>
        <v>0.47326388888888887</v>
      </c>
      <c r="N19" s="101">
        <f>AJAT!N24</f>
        <v>0.47413194444444445</v>
      </c>
      <c r="O19" s="48">
        <f>SUM(N19-M19)</f>
        <v>8.6805555555558023E-4</v>
      </c>
      <c r="P19" s="86">
        <f>SUM(G19+K19+O19)</f>
        <v>2.418981481481508E-3</v>
      </c>
      <c r="Q19" s="3">
        <f t="shared" si="0"/>
        <v>3.4722222222283161E-5</v>
      </c>
      <c r="R19" s="3">
        <f t="shared" si="1"/>
        <v>3.1250000000004885E-4</v>
      </c>
      <c r="S19" s="3">
        <f t="shared" si="2"/>
        <v>3.1250000000004885E-4</v>
      </c>
    </row>
    <row r="20" spans="1:19" ht="15.75" x14ac:dyDescent="0.25">
      <c r="A20" s="59">
        <v>25</v>
      </c>
      <c r="B20" s="60" t="str">
        <f>Lähtöluettelo!B21</f>
        <v>Anssi Viinikka</v>
      </c>
      <c r="C20" s="60" t="str">
        <f>Lähtöluettelo!C21</f>
        <v>       Petrol Bros Gaz S2000</v>
      </c>
      <c r="D20" s="49" t="str">
        <f>Lähtöluettelo!D21</f>
        <v>S-WRC</v>
      </c>
      <c r="E20" s="50">
        <f>AJAT!E23</f>
        <v>0.40659722222222222</v>
      </c>
      <c r="F20" s="50">
        <f>AJAT!F23</f>
        <v>0.40711805555555558</v>
      </c>
      <c r="G20" s="51">
        <f>SUM(F20-E20)</f>
        <v>5.2083333333335924E-4</v>
      </c>
      <c r="H20" s="51"/>
      <c r="I20" s="50">
        <f>AJAT!I23</f>
        <v>0.41215277777777781</v>
      </c>
      <c r="J20" s="50">
        <f>AJAT!J23</f>
        <v>0.41321759259259255</v>
      </c>
      <c r="K20" s="51">
        <f>SUM(J20-I20)</f>
        <v>1.0648148148147407E-3</v>
      </c>
      <c r="L20" s="51"/>
      <c r="M20" s="50">
        <f>AJAT!M23</f>
        <v>0.47291666666666665</v>
      </c>
      <c r="N20" s="50">
        <f>AJAT!N23</f>
        <v>0.47378472222222223</v>
      </c>
      <c r="O20" s="51">
        <f>SUM(N20-M20)</f>
        <v>8.6805555555558023E-4</v>
      </c>
      <c r="P20" s="87">
        <f>SUM(G20+K20+O20)</f>
        <v>2.4537037037036802E-3</v>
      </c>
      <c r="Q20" s="3">
        <f t="shared" si="0"/>
        <v>3.4722222222172139E-5</v>
      </c>
      <c r="R20" s="3">
        <f t="shared" si="1"/>
        <v>3.4722222222222099E-4</v>
      </c>
      <c r="S20" s="3">
        <f t="shared" si="2"/>
        <v>3.4722222222222099E-4</v>
      </c>
    </row>
    <row r="21" spans="1:19" ht="15.75" x14ac:dyDescent="0.25">
      <c r="A21" s="2">
        <v>37</v>
      </c>
      <c r="B21" s="10" t="str">
        <f>Lähtöluettelo!B31</f>
        <v>Mika Penttinen </v>
      </c>
      <c r="C21" s="10" t="str">
        <f>Lähtöluettelo!C31</f>
        <v>       Nopsa</v>
      </c>
      <c r="D21" s="16" t="str">
        <f>Lähtöluettelo!D31</f>
        <v>Historic</v>
      </c>
      <c r="E21" s="101">
        <f>AJAT!E35</f>
        <v>0.41041666666666665</v>
      </c>
      <c r="F21" s="101">
        <f>AJAT!F35</f>
        <v>0.41092592592592592</v>
      </c>
      <c r="G21" s="48">
        <f>SUM(F21-E21)</f>
        <v>5.0925925925926485E-4</v>
      </c>
      <c r="H21" s="48"/>
      <c r="I21" s="101">
        <f>AJAT!I35</f>
        <v>0.41597222222222219</v>
      </c>
      <c r="J21" s="101">
        <f>AJAT!J35</f>
        <v>0.41708333333333331</v>
      </c>
      <c r="K21" s="48">
        <f>SUM(J21-I21)</f>
        <v>1.1111111111111183E-3</v>
      </c>
      <c r="L21" s="48"/>
      <c r="M21" s="101">
        <f>AJAT!M35</f>
        <v>0.45624999999999999</v>
      </c>
      <c r="N21" s="101">
        <f>AJAT!N35</f>
        <v>0.45708333333333334</v>
      </c>
      <c r="O21" s="48">
        <f>SUM(N21-M21)</f>
        <v>8.3333333333335258E-4</v>
      </c>
      <c r="P21" s="86">
        <f>SUM(G21+K21+O21)</f>
        <v>2.4537037037037357E-3</v>
      </c>
      <c r="Q21" s="3">
        <f t="shared" si="0"/>
        <v>5.5511151231257827E-17</v>
      </c>
      <c r="R21" s="3">
        <f t="shared" si="1"/>
        <v>3.472222222222765E-4</v>
      </c>
      <c r="S21" s="3">
        <f t="shared" si="2"/>
        <v>3.472222222222765E-4</v>
      </c>
    </row>
    <row r="22" spans="1:19" ht="15.75" x14ac:dyDescent="0.25">
      <c r="A22" s="2">
        <v>34</v>
      </c>
      <c r="B22" s="10" t="str">
        <f>Lähtöluettelo!B28</f>
        <v>Pietari Markko </v>
      </c>
      <c r="C22" s="10" t="str">
        <f>Lähtöluettelo!C28</f>
        <v>       Polkupyörä</v>
      </c>
      <c r="D22" s="16" t="str">
        <f>Lähtöluettelo!D28</f>
        <v>Historic</v>
      </c>
      <c r="E22" s="101">
        <f>AJAT!E32</f>
        <v>0.40902777777777777</v>
      </c>
      <c r="F22" s="101">
        <f>AJAT!F32</f>
        <v>0.40954861111111113</v>
      </c>
      <c r="G22" s="48">
        <f>SUM(F22-E22)</f>
        <v>5.2083333333335924E-4</v>
      </c>
      <c r="H22" s="48"/>
      <c r="I22" s="101">
        <f>AJAT!I32</f>
        <v>0.41493055555555558</v>
      </c>
      <c r="J22" s="101">
        <f>AJAT!J32</f>
        <v>0.41601851851851851</v>
      </c>
      <c r="K22" s="48">
        <f>SUM(J22-I22)</f>
        <v>1.0879629629629295E-3</v>
      </c>
      <c r="L22" s="48"/>
      <c r="M22" s="101">
        <f>AJAT!M32</f>
        <v>0.45520833333333338</v>
      </c>
      <c r="N22" s="101">
        <f>AJAT!N32</f>
        <v>0.45606481481481481</v>
      </c>
      <c r="O22" s="48">
        <f>SUM(N22-M22)</f>
        <v>8.5648148148143033E-4</v>
      </c>
      <c r="P22" s="86">
        <f>SUM(G22+K22+O22)</f>
        <v>2.4652777777777191E-3</v>
      </c>
      <c r="Q22" s="3">
        <f t="shared" si="0"/>
        <v>1.1574074073983365E-5</v>
      </c>
      <c r="R22" s="3">
        <f t="shared" si="1"/>
        <v>3.5879629629625986E-4</v>
      </c>
      <c r="S22" s="3">
        <f t="shared" si="2"/>
        <v>3.5879629629625986E-4</v>
      </c>
    </row>
    <row r="23" spans="1:19" ht="15.75" x14ac:dyDescent="0.25">
      <c r="A23" s="57">
        <v>35</v>
      </c>
      <c r="B23" s="58" t="str">
        <f>Lähtöluettelo!B29</f>
        <v>Miika Mattola </v>
      </c>
      <c r="C23" s="58" t="str">
        <f>Lähtöluettelo!C29</f>
        <v>       Biltema WRC</v>
      </c>
      <c r="D23" s="42" t="str">
        <f>Lähtöluettelo!D29</f>
        <v>WRC</v>
      </c>
      <c r="E23" s="43">
        <f>AJAT!E33</f>
        <v>0.40972222222222227</v>
      </c>
      <c r="F23" s="43">
        <f>AJAT!F33</f>
        <v>0.41018518518518521</v>
      </c>
      <c r="G23" s="44">
        <f>SUM(F23-E23)</f>
        <v>4.6296296296294281E-4</v>
      </c>
      <c r="H23" s="44"/>
      <c r="I23" s="43">
        <f>AJAT!I33</f>
        <v>0.4152777777777778</v>
      </c>
      <c r="J23" s="43">
        <f>AJAT!J33</f>
        <v>0.41640046296296296</v>
      </c>
      <c r="K23" s="44">
        <f>SUM(J23-I23)</f>
        <v>1.1226851851851571E-3</v>
      </c>
      <c r="L23" s="44"/>
      <c r="M23" s="43">
        <f>AJAT!M33</f>
        <v>0.45555555555555555</v>
      </c>
      <c r="N23" s="43">
        <f>AJAT!N33</f>
        <v>0.45643518518518517</v>
      </c>
      <c r="O23" s="44">
        <f>SUM(N23-M23)</f>
        <v>8.796296296296191E-4</v>
      </c>
      <c r="P23" s="89">
        <f>SUM(G23+K23+O23)</f>
        <v>2.4652777777777191E-3</v>
      </c>
      <c r="Q23" s="3">
        <f>SUM(P23-P22)</f>
        <v>0</v>
      </c>
      <c r="R23" s="3">
        <f t="shared" si="1"/>
        <v>3.5879629629625986E-4</v>
      </c>
      <c r="S23" s="3">
        <f t="shared" si="2"/>
        <v>3.5879629629625986E-4</v>
      </c>
    </row>
    <row r="24" spans="1:19" ht="15.75" x14ac:dyDescent="0.25">
      <c r="A24" s="57">
        <v>77</v>
      </c>
      <c r="B24" s="58" t="str">
        <f>Lähtöluettelo!B69</f>
        <v>Arto Malinen</v>
      </c>
      <c r="C24" s="58" t="str">
        <f>Lähtöluettelo!C69</f>
        <v>       Pony Express Tunturi</v>
      </c>
      <c r="D24" s="42" t="str">
        <f>Lähtöluettelo!D69</f>
        <v>WRC</v>
      </c>
      <c r="E24" s="43">
        <f>AJAT!E75</f>
        <v>0.42395833333333338</v>
      </c>
      <c r="F24" s="43">
        <f>AJAT!F75</f>
        <v>0.424375</v>
      </c>
      <c r="G24" s="44">
        <f>SUM(F24-E24)</f>
        <v>4.1666666666662078E-4</v>
      </c>
      <c r="H24" s="44"/>
      <c r="I24" s="43">
        <f>AJAT!I75</f>
        <v>0.42881944444444442</v>
      </c>
      <c r="J24" s="43">
        <f>AJAT!J75</f>
        <v>0.42996527777777777</v>
      </c>
      <c r="K24" s="44">
        <f>SUM(J24-I24)</f>
        <v>1.1458333333333459E-3</v>
      </c>
      <c r="L24" s="44"/>
      <c r="M24" s="43">
        <f>AJAT!M75</f>
        <v>0.46909722222222222</v>
      </c>
      <c r="N24" s="43">
        <f>AJAT!N75</f>
        <v>0.47</v>
      </c>
      <c r="O24" s="44">
        <f>SUM(N24-M24)</f>
        <v>9.0277777777775237E-4</v>
      </c>
      <c r="P24" s="89">
        <f>SUM(G24+K24+O24)</f>
        <v>2.4652777777777191E-3</v>
      </c>
      <c r="Q24" s="3">
        <f t="shared" si="0"/>
        <v>0</v>
      </c>
      <c r="R24" s="3">
        <f t="shared" si="1"/>
        <v>3.5879629629625986E-4</v>
      </c>
      <c r="S24" s="3">
        <f t="shared" si="2"/>
        <v>3.5879629629625986E-4</v>
      </c>
    </row>
    <row r="25" spans="1:19" ht="15.75" x14ac:dyDescent="0.25">
      <c r="A25" s="57">
        <v>22</v>
      </c>
      <c r="B25" s="58" t="str">
        <f>Lähtöluettelo!B19</f>
        <v>Toni Tamminiemi</v>
      </c>
      <c r="C25" s="58" t="str">
        <f>Lähtöluettelo!C19</f>
        <v>       Autoteema WRC-03</v>
      </c>
      <c r="D25" s="42" t="str">
        <f>Lähtöluettelo!D19</f>
        <v>WRC</v>
      </c>
      <c r="E25" s="43">
        <f>AJAT!E20</f>
        <v>0.40590277777777778</v>
      </c>
      <c r="F25" s="43">
        <f>AJAT!F20</f>
        <v>0.40630787037037036</v>
      </c>
      <c r="G25" s="44">
        <f>SUM(F25-E25)</f>
        <v>4.050925925925819E-4</v>
      </c>
      <c r="H25" s="44"/>
      <c r="I25" s="43">
        <f>AJAT!I20</f>
        <v>0.41145833333333331</v>
      </c>
      <c r="J25" s="43">
        <f>AJAT!J20</f>
        <v>0.4125462962962963</v>
      </c>
      <c r="K25" s="44">
        <f>SUM(J25-I25)</f>
        <v>1.087962962962985E-3</v>
      </c>
      <c r="L25" s="44"/>
      <c r="M25" s="43">
        <f>AJAT!M20</f>
        <v>0.47222222222222227</v>
      </c>
      <c r="N25" s="43">
        <f>AJAT!N20</f>
        <v>0.47319444444444447</v>
      </c>
      <c r="O25" s="44">
        <f>SUM(N25-M25)</f>
        <v>9.7222222222220767E-4</v>
      </c>
      <c r="P25" s="89">
        <f>SUM(G25+K25+O25)</f>
        <v>2.4652777777777746E-3</v>
      </c>
      <c r="Q25" s="3">
        <f t="shared" si="0"/>
        <v>5.5511151231257827E-17</v>
      </c>
      <c r="R25" s="3">
        <f t="shared" si="1"/>
        <v>3.5879629629631538E-4</v>
      </c>
      <c r="S25" s="3">
        <f t="shared" si="2"/>
        <v>3.5879629629631538E-4</v>
      </c>
    </row>
    <row r="26" spans="1:19" ht="15.75" x14ac:dyDescent="0.25">
      <c r="A26" s="57">
        <v>29</v>
      </c>
      <c r="B26" s="58" t="str">
        <f>Lähtöluettelo!B25</f>
        <v>Mika Sorsa</v>
      </c>
      <c r="C26" s="58" t="str">
        <f>Lähtöluettelo!C25</f>
        <v>       Petrol Bros. Vin World Rally Cycle</v>
      </c>
      <c r="D26" s="42" t="str">
        <f>Lähtöluettelo!D25</f>
        <v>WRC</v>
      </c>
      <c r="E26" s="43">
        <f>AJAT!E27</f>
        <v>0.4079861111111111</v>
      </c>
      <c r="F26" s="43">
        <f>AJAT!F27</f>
        <v>0.40842592592592591</v>
      </c>
      <c r="G26" s="44">
        <f>SUM(F26-E26)</f>
        <v>4.3981481481480955E-4</v>
      </c>
      <c r="H26" s="44"/>
      <c r="I26" s="43">
        <f>AJAT!I27</f>
        <v>0.41388888888888892</v>
      </c>
      <c r="J26" s="43">
        <f>AJAT!J27</f>
        <v>0.41504629629629625</v>
      </c>
      <c r="K26" s="44">
        <f>SUM(J26-I26)</f>
        <v>1.1574074074073293E-3</v>
      </c>
      <c r="L26" s="44"/>
      <c r="M26" s="43">
        <f>AJAT!M27</f>
        <v>0.47430555555555554</v>
      </c>
      <c r="N26" s="43">
        <f>AJAT!N27</f>
        <v>0.47520833333333329</v>
      </c>
      <c r="O26" s="44">
        <f>SUM(N26-M26)</f>
        <v>9.0277777777775237E-4</v>
      </c>
      <c r="P26" s="89">
        <f>SUM(G26+K26+O26)</f>
        <v>2.4999999999998912E-3</v>
      </c>
      <c r="Q26" s="3">
        <f t="shared" si="0"/>
        <v>3.4722222222116628E-5</v>
      </c>
      <c r="R26" s="3">
        <f t="shared" si="1"/>
        <v>3.93518518518432E-4</v>
      </c>
      <c r="S26" s="3">
        <f t="shared" si="2"/>
        <v>3.93518518518432E-4</v>
      </c>
    </row>
    <row r="27" spans="1:19" ht="15.75" x14ac:dyDescent="0.25">
      <c r="A27" s="2">
        <v>49</v>
      </c>
      <c r="B27" s="10" t="str">
        <f>Lähtöluettelo!B41</f>
        <v>Teemu "Dumbo" Arminen</v>
      </c>
      <c r="C27" s="10" t="str">
        <f>Lähtöluettelo!C41</f>
        <v>       Villari</v>
      </c>
      <c r="D27" s="16" t="str">
        <f>Lähtöluettelo!D41</f>
        <v>Historic</v>
      </c>
      <c r="E27" s="101">
        <f>AJAT!E47</f>
        <v>0.4145833333333333</v>
      </c>
      <c r="F27" s="101">
        <f>AJAT!F47</f>
        <v>0.41509259259259257</v>
      </c>
      <c r="G27" s="48">
        <f>SUM(F27-E27)</f>
        <v>5.0925925925926485E-4</v>
      </c>
      <c r="H27" s="48"/>
      <c r="I27" s="101">
        <f>AJAT!I47</f>
        <v>0.41909722222222223</v>
      </c>
      <c r="J27" s="101">
        <f>AJAT!J47</f>
        <v>0.42023148148148143</v>
      </c>
      <c r="K27" s="48">
        <f>SUM(J27-I27)</f>
        <v>1.134259259259196E-3</v>
      </c>
      <c r="L27" s="48"/>
      <c r="M27" s="101">
        <f>AJAT!M47</f>
        <v>0.4597222222222222</v>
      </c>
      <c r="N27" s="101">
        <f>AJAT!N47</f>
        <v>0.46060185185185182</v>
      </c>
      <c r="O27" s="48">
        <f>SUM(N27-M27)</f>
        <v>8.796296296296191E-4</v>
      </c>
      <c r="P27" s="86">
        <f>SUM(G27+K27+O27)</f>
        <v>2.52314814814808E-3</v>
      </c>
      <c r="Q27" s="3">
        <f t="shared" si="0"/>
        <v>2.3148148148188774E-5</v>
      </c>
      <c r="R27" s="3">
        <f t="shared" si="1"/>
        <v>4.1666666666662078E-4</v>
      </c>
      <c r="S27" s="3">
        <f t="shared" si="2"/>
        <v>4.1666666666662078E-4</v>
      </c>
    </row>
    <row r="28" spans="1:19" ht="15.75" x14ac:dyDescent="0.25">
      <c r="A28" s="57">
        <v>50</v>
      </c>
      <c r="B28" s="58" t="str">
        <f>Lähtöluettelo!B42</f>
        <v>Antero Kuukkanen</v>
      </c>
      <c r="C28" s="58" t="str">
        <f>Lähtöluettelo!C42</f>
        <v>       M.Leistiö Sport Tunturi</v>
      </c>
      <c r="D28" s="42" t="str">
        <f>Lähtöluettelo!D42</f>
        <v>WRC</v>
      </c>
      <c r="E28" s="43">
        <f>AJAT!E48</f>
        <v>0.41493055555555558</v>
      </c>
      <c r="F28" s="43">
        <f>AJAT!F48</f>
        <v>0.4153587962962963</v>
      </c>
      <c r="G28" s="44">
        <f>SUM(F28-E28)</f>
        <v>4.2824074074071516E-4</v>
      </c>
      <c r="H28" s="44"/>
      <c r="I28" s="43">
        <f>AJAT!I48</f>
        <v>0.41944444444444445</v>
      </c>
      <c r="J28" s="43">
        <f>AJAT!J48</f>
        <v>0.42050925925925925</v>
      </c>
      <c r="K28" s="44">
        <f>SUM(J28-I28)</f>
        <v>1.0648148148147962E-3</v>
      </c>
      <c r="L28" s="44"/>
      <c r="M28" s="43">
        <f>AJAT!M48</f>
        <v>0.46006944444444442</v>
      </c>
      <c r="N28" s="43">
        <f>AJAT!N48</f>
        <v>0.46109953703703704</v>
      </c>
      <c r="O28" s="44">
        <f>SUM(N28-M28)</f>
        <v>1.0300925925926241E-3</v>
      </c>
      <c r="P28" s="89">
        <f>SUM(G28+K28+O28)</f>
        <v>2.5231481481481355E-3</v>
      </c>
      <c r="Q28" s="3">
        <f t="shared" si="0"/>
        <v>5.5511151231257827E-17</v>
      </c>
      <c r="R28" s="3">
        <f t="shared" si="1"/>
        <v>4.1666666666667629E-4</v>
      </c>
      <c r="S28" s="3">
        <f t="shared" si="2"/>
        <v>4.1666666666667629E-4</v>
      </c>
    </row>
    <row r="29" spans="1:19" ht="15.75" x14ac:dyDescent="0.25">
      <c r="A29" s="57">
        <v>65</v>
      </c>
      <c r="B29" s="58" t="str">
        <f>Lähtöluettelo!B57</f>
        <v>Mikko Stranden</v>
      </c>
      <c r="C29" s="58" t="str">
        <f>Lähtöluettelo!C57</f>
        <v>       MB X-Trail black'n white</v>
      </c>
      <c r="D29" s="42" t="str">
        <f>Lähtöluettelo!D57</f>
        <v>WRC</v>
      </c>
      <c r="E29" s="43">
        <f>AJAT!E63</f>
        <v>0.41979166666666662</v>
      </c>
      <c r="F29" s="43">
        <f>AJAT!F63</f>
        <v>0.42024305555555558</v>
      </c>
      <c r="G29" s="44">
        <f>SUM(F29-E29)</f>
        <v>4.5138888888895945E-4</v>
      </c>
      <c r="H29" s="44"/>
      <c r="I29" s="43">
        <f>AJAT!I63</f>
        <v>0.42465277777777777</v>
      </c>
      <c r="J29" s="43">
        <f>AJAT!J63</f>
        <v>0.42585648148148153</v>
      </c>
      <c r="K29" s="44">
        <f>SUM(J29-I29)</f>
        <v>1.2037037037037623E-3</v>
      </c>
      <c r="L29" s="44"/>
      <c r="M29" s="43">
        <f>AJAT!M63</f>
        <v>0.46493055555555557</v>
      </c>
      <c r="N29" s="43">
        <f>AJAT!N63</f>
        <v>0.46581018518518519</v>
      </c>
      <c r="O29" s="44">
        <f>SUM(N29-M29)</f>
        <v>8.796296296296191E-4</v>
      </c>
      <c r="P29" s="89">
        <f>SUM(G29+K29+O29)</f>
        <v>2.5347222222223409E-3</v>
      </c>
      <c r="Q29" s="3">
        <f t="shared" si="0"/>
        <v>1.1574074074205409E-5</v>
      </c>
      <c r="R29" s="3">
        <f t="shared" si="1"/>
        <v>4.282407407408817E-4</v>
      </c>
      <c r="S29" s="3">
        <f t="shared" si="2"/>
        <v>4.282407407408817E-4</v>
      </c>
    </row>
    <row r="30" spans="1:19" ht="15.75" x14ac:dyDescent="0.25">
      <c r="A30" s="59">
        <v>60</v>
      </c>
      <c r="B30" s="60" t="str">
        <f>Lähtöluettelo!B52</f>
        <v>Lauri Järvelä</v>
      </c>
      <c r="C30" s="60" t="str">
        <f>Lähtöluettelo!C52</f>
        <v>       Joku rotisko</v>
      </c>
      <c r="D30" s="49" t="str">
        <f>Lähtöluettelo!D52</f>
        <v>S-WRC</v>
      </c>
      <c r="E30" s="50">
        <f>AJAT!E58</f>
        <v>0.41805555555555557</v>
      </c>
      <c r="F30" s="50">
        <f>AJAT!F58</f>
        <v>0.41854166666666665</v>
      </c>
      <c r="G30" s="51">
        <f>SUM(F30-E30)</f>
        <v>4.8611111111107608E-4</v>
      </c>
      <c r="H30" s="51"/>
      <c r="I30" s="50">
        <f>AJAT!I58</f>
        <v>0.4225694444444445</v>
      </c>
      <c r="J30" s="50">
        <f>AJAT!J58</f>
        <v>0.42371527777777779</v>
      </c>
      <c r="K30" s="51">
        <f>SUM(J30-I30)</f>
        <v>1.1458333333332904E-3</v>
      </c>
      <c r="L30" s="51"/>
      <c r="M30" s="50">
        <f>AJAT!M58</f>
        <v>0.46319444444444446</v>
      </c>
      <c r="N30" s="50">
        <f>AJAT!N58</f>
        <v>0.46410879629629626</v>
      </c>
      <c r="O30" s="51">
        <f>SUM(N30-M30)</f>
        <v>9.1435185185179124E-4</v>
      </c>
      <c r="P30" s="87">
        <f>SUM(G30+K30+O30)</f>
        <v>2.5462962962961577E-3</v>
      </c>
      <c r="Q30" s="3">
        <f>SUM(P30-P29)</f>
        <v>1.1574074073816831E-5</v>
      </c>
      <c r="R30" s="2"/>
      <c r="S30" s="3">
        <f t="shared" si="2"/>
        <v>4.3981481481469853E-4</v>
      </c>
    </row>
    <row r="31" spans="1:19" ht="15.75" x14ac:dyDescent="0.25">
      <c r="A31" s="2">
        <v>58</v>
      </c>
      <c r="B31" s="10" t="str">
        <f>Lähtöluettelo!B50</f>
        <v>Osmo Laitila</v>
      </c>
      <c r="C31" s="10" t="str">
        <f>Lähtöluettelo!C50</f>
        <v>       Legendary Yosemite</v>
      </c>
      <c r="D31" s="16" t="str">
        <f>Lähtöluettelo!D50</f>
        <v>Historic</v>
      </c>
      <c r="E31" s="101">
        <f>AJAT!E56</f>
        <v>0.41736111111111113</v>
      </c>
      <c r="F31" s="101">
        <f>AJAT!F56</f>
        <v>0.41790509259259262</v>
      </c>
      <c r="G31" s="48">
        <f>SUM(F31-E31)</f>
        <v>5.439814814814925E-4</v>
      </c>
      <c r="H31" s="48"/>
      <c r="I31" s="101">
        <f>AJAT!I56</f>
        <v>0.421875</v>
      </c>
      <c r="J31" s="101">
        <f>AJAT!J56</f>
        <v>0.42302083333333335</v>
      </c>
      <c r="K31" s="48">
        <f>SUM(J31-I31)</f>
        <v>1.1458333333333459E-3</v>
      </c>
      <c r="L31" s="48"/>
      <c r="M31" s="101">
        <f>AJAT!M56</f>
        <v>0.46249999999999997</v>
      </c>
      <c r="N31" s="101">
        <f>AJAT!N56</f>
        <v>0.46336805555555555</v>
      </c>
      <c r="O31" s="48">
        <f>SUM(N31-M31)</f>
        <v>8.6805555555558023E-4</v>
      </c>
      <c r="P31" s="86">
        <f>SUM(G31+K31+O31)</f>
        <v>2.5578703703704186E-3</v>
      </c>
      <c r="Q31" s="3">
        <f>SUM(P31-P30)</f>
        <v>1.157407407426092E-5</v>
      </c>
      <c r="R31" s="2"/>
      <c r="S31" s="3">
        <f t="shared" si="2"/>
        <v>4.5138888888895945E-4</v>
      </c>
    </row>
    <row r="32" spans="1:19" ht="15.75" x14ac:dyDescent="0.25">
      <c r="A32" s="2">
        <v>28</v>
      </c>
      <c r="B32" s="10" t="str">
        <f>Lähtöluettelo!B24</f>
        <v>Juho Puumalainen </v>
      </c>
      <c r="C32" s="10" t="str">
        <f>Lähtöluettelo!C24</f>
        <v>       Korva-Tunturi-Monte-Carlo-Edition</v>
      </c>
      <c r="D32" s="16" t="str">
        <f>Lähtöluettelo!D24</f>
        <v>Historic</v>
      </c>
      <c r="E32" s="101">
        <f>AJAT!E26</f>
        <v>0.40763888888888888</v>
      </c>
      <c r="F32" s="101">
        <f>AJAT!F26</f>
        <v>0.40811342592592598</v>
      </c>
      <c r="G32" s="48">
        <f>SUM(F32-E32)</f>
        <v>4.7453703703709271E-4</v>
      </c>
      <c r="H32" s="48"/>
      <c r="I32" s="101">
        <f>AJAT!I26</f>
        <v>0.41319444444444442</v>
      </c>
      <c r="J32" s="101">
        <f>AJAT!J26</f>
        <v>0.41440972222222222</v>
      </c>
      <c r="K32" s="48">
        <f>SUM(J32-I32)</f>
        <v>1.2152777777778012E-3</v>
      </c>
      <c r="L32" s="48"/>
      <c r="M32" s="101">
        <f>AJAT!M26</f>
        <v>0.47395833333333331</v>
      </c>
      <c r="N32" s="101">
        <f>AJAT!N26</f>
        <v>0.47483796296296293</v>
      </c>
      <c r="O32" s="48">
        <f>SUM(N32-M32)</f>
        <v>8.796296296296191E-4</v>
      </c>
      <c r="P32" s="86">
        <f>SUM(G32+K32+O32)</f>
        <v>2.569444444444513E-3</v>
      </c>
      <c r="Q32" s="3">
        <f t="shared" si="0"/>
        <v>1.1574074074094387E-5</v>
      </c>
      <c r="R32" s="2"/>
      <c r="S32" s="3">
        <f t="shared" si="2"/>
        <v>4.6296296296305384E-4</v>
      </c>
    </row>
    <row r="33" spans="1:19" ht="15.75" x14ac:dyDescent="0.25">
      <c r="A33" s="57">
        <v>82</v>
      </c>
      <c r="B33" s="58" t="str">
        <f>Lähtöluettelo!B73</f>
        <v>Pasi Rutanen </v>
      </c>
      <c r="C33" s="58" t="str">
        <f>Lähtöluettelo!C73</f>
        <v>       Norola racing team Opel Adam 2000i</v>
      </c>
      <c r="D33" s="42" t="str">
        <f>Lähtöluettelo!D73</f>
        <v>WRC</v>
      </c>
      <c r="E33" s="43">
        <f>AJAT!E80</f>
        <v>0.42499999999999999</v>
      </c>
      <c r="F33" s="43">
        <f>AJAT!F80</f>
        <v>0.42557870370370371</v>
      </c>
      <c r="G33" s="44">
        <f>SUM(F33-E33)</f>
        <v>5.7870370370372015E-4</v>
      </c>
      <c r="H33" s="44"/>
      <c r="I33" s="43">
        <f>AJAT!I80</f>
        <v>0.42986111111111108</v>
      </c>
      <c r="J33" s="43">
        <f>AJAT!J80</f>
        <v>0.43093749999999997</v>
      </c>
      <c r="K33" s="44">
        <f>SUM(J33-I33)</f>
        <v>1.0763888888888906E-3</v>
      </c>
      <c r="L33" s="44"/>
      <c r="M33" s="43">
        <f>AJAT!M80</f>
        <v>0.47013888888888888</v>
      </c>
      <c r="N33" s="43">
        <f>AJAT!N80</f>
        <v>0.47109953703703705</v>
      </c>
      <c r="O33" s="44">
        <f>SUM(N33-M33)</f>
        <v>9.6064814814816879E-4</v>
      </c>
      <c r="P33" s="89">
        <f>SUM(G33+K33+O33)</f>
        <v>2.6157407407407796E-3</v>
      </c>
      <c r="Q33" s="3">
        <f t="shared" si="0"/>
        <v>4.6296296296266526E-5</v>
      </c>
      <c r="R33" s="2"/>
      <c r="S33" s="3">
        <f t="shared" si="2"/>
        <v>5.0925925925932036E-4</v>
      </c>
    </row>
    <row r="34" spans="1:19" ht="15.75" x14ac:dyDescent="0.25">
      <c r="A34" s="59">
        <v>42</v>
      </c>
      <c r="B34" s="60" t="str">
        <f>Lähtöluettelo!B35</f>
        <v>Pasi Lahtinen</v>
      </c>
      <c r="C34" s="60" t="str">
        <f>Lähtöluettelo!C35</f>
        <v>       Crescent Edge R5</v>
      </c>
      <c r="D34" s="49" t="str">
        <f>Lähtöluettelo!D35</f>
        <v>S-WRC</v>
      </c>
      <c r="E34" s="50">
        <f>AJAT!E40</f>
        <v>0.41250000000000003</v>
      </c>
      <c r="F34" s="50">
        <f>AJAT!F40</f>
        <v>0.41296296296296298</v>
      </c>
      <c r="G34" s="51">
        <f>SUM(F34-E34)</f>
        <v>4.6296296296294281E-4</v>
      </c>
      <c r="H34" s="51"/>
      <c r="I34" s="50">
        <f>AJAT!I40</f>
        <v>0.41701388888888885</v>
      </c>
      <c r="J34" s="50">
        <f>AJAT!J40</f>
        <v>0.4181597222222222</v>
      </c>
      <c r="K34" s="51">
        <f>SUM(J34-I34)</f>
        <v>1.1458333333333459E-3</v>
      </c>
      <c r="L34" s="51"/>
      <c r="M34" s="50">
        <f>AJAT!M40</f>
        <v>0.45729166666666665</v>
      </c>
      <c r="N34" s="50">
        <f>AJAT!N40</f>
        <v>0.45831018518518518</v>
      </c>
      <c r="O34" s="51">
        <f>SUM(N34-M34)</f>
        <v>1.0185185185185297E-3</v>
      </c>
      <c r="P34" s="87">
        <f>SUM(G34+K34+O34)</f>
        <v>2.6273148148148184E-3</v>
      </c>
      <c r="Q34" s="117">
        <f t="shared" si="0"/>
        <v>1.1574074074038876E-5</v>
      </c>
      <c r="R34" s="109"/>
      <c r="S34" s="3">
        <f t="shared" si="2"/>
        <v>5.2083333333335924E-4</v>
      </c>
    </row>
    <row r="35" spans="1:19" ht="15.75" x14ac:dyDescent="0.25">
      <c r="A35" s="59">
        <v>54</v>
      </c>
      <c r="B35" s="60" t="str">
        <f>Lähtöluettelo!B46</f>
        <v>Jarno Arilehto</v>
      </c>
      <c r="C35" s="60" t="str">
        <f>Lähtöluettelo!C46</f>
        <v>       Nippon mikä lie</v>
      </c>
      <c r="D35" s="49" t="str">
        <f>Lähtöluettelo!D46</f>
        <v>S-WRC</v>
      </c>
      <c r="E35" s="50">
        <f>AJAT!E52</f>
        <v>0.41631944444444446</v>
      </c>
      <c r="F35" s="50">
        <f>AJAT!F52</f>
        <v>0.4168055555555556</v>
      </c>
      <c r="G35" s="51">
        <f>SUM(F35-E35)</f>
        <v>4.8611111111113159E-4</v>
      </c>
      <c r="H35" s="51"/>
      <c r="I35" s="50">
        <f>AJAT!I52</f>
        <v>0.42083333333333334</v>
      </c>
      <c r="J35" s="50">
        <f>AJAT!J52</f>
        <v>0.42204861111111108</v>
      </c>
      <c r="K35" s="51">
        <f>SUM(J35-I35)</f>
        <v>1.2152777777777457E-3</v>
      </c>
      <c r="L35" s="51"/>
      <c r="M35" s="50">
        <f>AJAT!M52</f>
        <v>0.4614583333333333</v>
      </c>
      <c r="N35" s="50">
        <f>AJAT!N52</f>
        <v>0.46238425925925924</v>
      </c>
      <c r="O35" s="51">
        <f>SUM(N35-M35)</f>
        <v>9.2592592592594114E-4</v>
      </c>
      <c r="P35" s="87">
        <f>SUM(G35+K35+O35)</f>
        <v>2.6273148148148184E-3</v>
      </c>
      <c r="Q35" s="3">
        <f t="shared" si="0"/>
        <v>0</v>
      </c>
      <c r="R35" s="2"/>
      <c r="S35" s="3">
        <f t="shared" si="2"/>
        <v>5.2083333333335924E-4</v>
      </c>
    </row>
    <row r="36" spans="1:19" ht="15.75" x14ac:dyDescent="0.25">
      <c r="A36" s="2">
        <v>70</v>
      </c>
      <c r="B36" s="10" t="str">
        <f>Lähtöluettelo!B62</f>
        <v>Mikko Lukka </v>
      </c>
      <c r="C36" s="10" t="str">
        <f>Lähtöluettelo!C62</f>
        <v>       Helkama Rallye</v>
      </c>
      <c r="D36" s="16" t="str">
        <f>Lähtöluettelo!D62</f>
        <v>Historic</v>
      </c>
      <c r="E36" s="101">
        <f>AJAT!E68</f>
        <v>0.42152777777777778</v>
      </c>
      <c r="F36" s="101">
        <f>AJAT!F68</f>
        <v>0.42202546296296295</v>
      </c>
      <c r="G36" s="48">
        <f>SUM(F36-E36)</f>
        <v>4.9768518518517046E-4</v>
      </c>
      <c r="H36" s="48"/>
      <c r="I36" s="101">
        <f>AJAT!I68</f>
        <v>0.42638888888888887</v>
      </c>
      <c r="J36" s="101">
        <f>AJAT!J68</f>
        <v>0.42752314814814812</v>
      </c>
      <c r="K36" s="48">
        <f>SUM(J36-I36)</f>
        <v>1.1342592592592515E-3</v>
      </c>
      <c r="L36" s="48"/>
      <c r="M36" s="101">
        <f>AJAT!M68</f>
        <v>0.46666666666666662</v>
      </c>
      <c r="N36" s="101">
        <f>AJAT!N68</f>
        <v>0.46766203703703701</v>
      </c>
      <c r="O36" s="48">
        <f>SUM(N36-M36)</f>
        <v>9.9537037037039644E-4</v>
      </c>
      <c r="P36" s="86">
        <f>SUM(G36+K36+O36)</f>
        <v>2.6273148148148184E-3</v>
      </c>
      <c r="Q36" s="3">
        <f t="shared" si="0"/>
        <v>0</v>
      </c>
      <c r="R36" s="2"/>
      <c r="S36" s="3">
        <f t="shared" si="2"/>
        <v>5.2083333333335924E-4</v>
      </c>
    </row>
    <row r="37" spans="1:19" ht="15.75" x14ac:dyDescent="0.25">
      <c r="A37" s="59">
        <v>62</v>
      </c>
      <c r="B37" s="60" t="str">
        <f>Lähtöluettelo!B54</f>
        <v>Jani Maukonen</v>
      </c>
      <c r="C37" s="60" t="str">
        <f>Lähtöluettelo!C54</f>
        <v>       BLTM 26 V7</v>
      </c>
      <c r="D37" s="49" t="str">
        <f>Lähtöluettelo!D54</f>
        <v>S-WRC</v>
      </c>
      <c r="E37" s="50">
        <f>AJAT!E60</f>
        <v>0.41875000000000001</v>
      </c>
      <c r="F37" s="50">
        <f>AJAT!F60</f>
        <v>0.41922453703703705</v>
      </c>
      <c r="G37" s="51">
        <f>SUM(F37-E37)</f>
        <v>4.745370370370372E-4</v>
      </c>
      <c r="H37" s="51"/>
      <c r="I37" s="50">
        <f>AJAT!I60</f>
        <v>0.4236111111111111</v>
      </c>
      <c r="J37" s="50">
        <f>AJAT!J60</f>
        <v>0.42494212962962963</v>
      </c>
      <c r="K37" s="51">
        <f>SUM(J37-I37)</f>
        <v>1.331018518518523E-3</v>
      </c>
      <c r="L37" s="51"/>
      <c r="M37" s="50">
        <f>AJAT!M60</f>
        <v>0.46388888888888885</v>
      </c>
      <c r="N37" s="50">
        <f>AJAT!N60</f>
        <v>0.46476851851851847</v>
      </c>
      <c r="O37" s="51">
        <f>SUM(N37-M37)</f>
        <v>8.796296296296191E-4</v>
      </c>
      <c r="P37" s="87">
        <f>SUM(G37+K37+O37)</f>
        <v>2.6851851851851793E-3</v>
      </c>
      <c r="Q37" s="3">
        <f t="shared" si="0"/>
        <v>5.7870370370360913E-5</v>
      </c>
      <c r="R37" s="2"/>
      <c r="S37" s="3">
        <f t="shared" si="2"/>
        <v>5.7870370370372015E-4</v>
      </c>
    </row>
    <row r="38" spans="1:19" ht="15.75" x14ac:dyDescent="0.25">
      <c r="A38" s="2">
        <v>61</v>
      </c>
      <c r="B38" s="10" t="str">
        <f>Lähtöluettelo!B53</f>
        <v>Lauri lehto</v>
      </c>
      <c r="C38" s="10" t="str">
        <f>Lähtöluettelo!C53</f>
        <v>       Mummomalli</v>
      </c>
      <c r="D38" s="16" t="str">
        <f>Lähtöluettelo!D53</f>
        <v>Historic</v>
      </c>
      <c r="E38" s="101">
        <f>AJAT!E59</f>
        <v>0.41840277777777773</v>
      </c>
      <c r="F38" s="101">
        <f>AJAT!F59</f>
        <v>0.41892361111111115</v>
      </c>
      <c r="G38" s="48">
        <f>SUM(F38-E38)</f>
        <v>5.2083333333341475E-4</v>
      </c>
      <c r="H38" s="48"/>
      <c r="I38" s="101">
        <f>AJAT!I59</f>
        <v>0.42326388888888888</v>
      </c>
      <c r="J38" s="101">
        <f>AJAT!J59</f>
        <v>0.42444444444444446</v>
      </c>
      <c r="K38" s="48">
        <f>SUM(J38-I38)</f>
        <v>1.1805555555555736E-3</v>
      </c>
      <c r="L38" s="48"/>
      <c r="M38" s="101">
        <f>AJAT!M59</f>
        <v>0.46354166666666669</v>
      </c>
      <c r="N38" s="101">
        <f>AJAT!N59</f>
        <v>0.46453703703703703</v>
      </c>
      <c r="O38" s="48">
        <f>SUM(N38-M38)</f>
        <v>9.9537037037034093E-4</v>
      </c>
      <c r="P38" s="86">
        <f>SUM(G38+K38+O38)</f>
        <v>2.6967592592593292E-3</v>
      </c>
      <c r="Q38" s="3">
        <f t="shared" si="0"/>
        <v>1.1574074074149898E-5</v>
      </c>
      <c r="R38" s="2"/>
      <c r="S38" s="3">
        <f t="shared" si="2"/>
        <v>5.9027777777787005E-4</v>
      </c>
    </row>
    <row r="39" spans="1:19" ht="15.75" x14ac:dyDescent="0.25">
      <c r="A39" s="2">
        <v>52</v>
      </c>
      <c r="B39" s="10" t="str">
        <f>Lähtöluettelo!B44</f>
        <v>Arto Tuominen </v>
      </c>
      <c r="C39" s="10" t="str">
        <f>Lähtöluettelo!C44</f>
        <v>       Nisula HRT</v>
      </c>
      <c r="D39" s="16" t="str">
        <f>Lähtöluettelo!D44</f>
        <v>Historic</v>
      </c>
      <c r="E39" s="101">
        <f>AJAT!E50</f>
        <v>0.41562499999999997</v>
      </c>
      <c r="F39" s="101">
        <f>AJAT!F50</f>
        <v>0.41614583333333338</v>
      </c>
      <c r="G39" s="48">
        <f>SUM(F39-E39)</f>
        <v>5.2083333333341475E-4</v>
      </c>
      <c r="H39" s="48"/>
      <c r="I39" s="101">
        <f>AJAT!I50</f>
        <v>0.4201388888888889</v>
      </c>
      <c r="J39" s="101">
        <f>AJAT!J50</f>
        <v>0.42137731481481483</v>
      </c>
      <c r="K39" s="48">
        <f>SUM(J39-I39)</f>
        <v>1.2384259259259345E-3</v>
      </c>
      <c r="L39" s="48"/>
      <c r="M39" s="101">
        <f>AJAT!M50</f>
        <v>0.46076388888888892</v>
      </c>
      <c r="N39" s="101">
        <f>AJAT!N50</f>
        <v>0.46172453703703703</v>
      </c>
      <c r="O39" s="48">
        <f>SUM(N39-M39)</f>
        <v>9.6064814814811328E-4</v>
      </c>
      <c r="P39" s="86">
        <f>SUM(G39+K39+O39)</f>
        <v>2.7199074074074625E-3</v>
      </c>
      <c r="Q39" s="3">
        <f t="shared" si="0"/>
        <v>2.3148148148133263E-5</v>
      </c>
      <c r="R39" s="2"/>
      <c r="S39" s="3">
        <f t="shared" si="2"/>
        <v>6.1342592592600331E-4</v>
      </c>
    </row>
    <row r="40" spans="1:19" ht="15.75" x14ac:dyDescent="0.25">
      <c r="A40" s="57">
        <v>86</v>
      </c>
      <c r="B40" s="58" t="str">
        <f>Lähtöluettelo!B75</f>
        <v>Gharib Ikni </v>
      </c>
      <c r="C40" s="58" t="str">
        <f>Lähtöluettelo!C75</f>
        <v>       Polkupyörä</v>
      </c>
      <c r="D40" s="42" t="str">
        <f>Lähtöluettelo!D75</f>
        <v>WRC</v>
      </c>
      <c r="E40" s="43">
        <f>AJAT!E84</f>
        <v>0.42569444444444443</v>
      </c>
      <c r="F40" s="43">
        <f>AJAT!F84</f>
        <v>0.42621527777777773</v>
      </c>
      <c r="G40" s="44">
        <f>SUM(F40-E40)</f>
        <v>5.2083333333330373E-4</v>
      </c>
      <c r="H40" s="44"/>
      <c r="I40" s="43">
        <f>AJAT!I84</f>
        <v>0.43055555555555558</v>
      </c>
      <c r="J40" s="43">
        <f>AJAT!J84</f>
        <v>0.43182870370370369</v>
      </c>
      <c r="K40" s="44">
        <f>SUM(J40-I40)</f>
        <v>1.2731481481481066E-3</v>
      </c>
      <c r="L40" s="44"/>
      <c r="M40" s="43">
        <f>AJAT!M84</f>
        <v>0.47083333333333338</v>
      </c>
      <c r="N40" s="43">
        <f>AJAT!N84</f>
        <v>0.47181712962962963</v>
      </c>
      <c r="O40" s="44">
        <f>SUM(N40-M40)</f>
        <v>9.8379629629624654E-4</v>
      </c>
      <c r="P40" s="89">
        <f>SUM(G40+K40+O40)</f>
        <v>2.7777777777776569E-3</v>
      </c>
      <c r="Q40" s="3">
        <f t="shared" si="0"/>
        <v>5.7870370370194379E-5</v>
      </c>
      <c r="R40" s="2"/>
      <c r="S40" s="3">
        <f t="shared" si="2"/>
        <v>6.7129629629619769E-4</v>
      </c>
    </row>
    <row r="41" spans="1:19" ht="15.75" x14ac:dyDescent="0.25">
      <c r="A41" s="59">
        <v>33</v>
      </c>
      <c r="B41" s="60" t="str">
        <f>Lähtöluettelo!B27</f>
        <v>Teppo Mäkinen *</v>
      </c>
      <c r="C41" s="60" t="str">
        <f>Lähtöluettelo!C27</f>
        <v>       Gary Fisher</v>
      </c>
      <c r="D41" s="49" t="str">
        <f>Lähtöluettelo!D27</f>
        <v>S-WRC</v>
      </c>
      <c r="E41" s="50">
        <f>AJAT!E31</f>
        <v>0.40868055555555555</v>
      </c>
      <c r="F41" s="50">
        <f>AJAT!F31</f>
        <v>0.40915509259259258</v>
      </c>
      <c r="G41" s="51">
        <f>SUM(F41-E41)</f>
        <v>4.745370370370372E-4</v>
      </c>
      <c r="H41" s="51"/>
      <c r="I41" s="50">
        <f>AJAT!I31</f>
        <v>0.4145833333333333</v>
      </c>
      <c r="J41" s="50">
        <f>AJAT!J31</f>
        <v>0.41578703703703707</v>
      </c>
      <c r="K41" s="51">
        <f>SUM(J41-I41)</f>
        <v>1.2037037037037623E-3</v>
      </c>
      <c r="L41" s="51"/>
      <c r="M41" s="50">
        <f>AJAT!M31</f>
        <v>0.4548611111111111</v>
      </c>
      <c r="N41" s="50">
        <f>AJAT!N31</f>
        <v>0.45597222222222222</v>
      </c>
      <c r="O41" s="51">
        <f>SUM(N41-M41)</f>
        <v>1.1111111111111183E-3</v>
      </c>
      <c r="P41" s="87">
        <f>SUM(G41+K41+O41)</f>
        <v>2.7893518518519178E-3</v>
      </c>
      <c r="Q41" s="3">
        <f t="shared" si="0"/>
        <v>1.157407407426092E-5</v>
      </c>
      <c r="R41" s="2"/>
      <c r="S41" s="3">
        <f t="shared" si="2"/>
        <v>6.8287037037045861E-4</v>
      </c>
    </row>
    <row r="42" spans="1:19" ht="15.75" x14ac:dyDescent="0.25">
      <c r="A42" s="57">
        <v>44</v>
      </c>
      <c r="B42" s="58" t="str">
        <f>Lähtöluettelo!B37</f>
        <v>Topi Luhtinen *</v>
      </c>
      <c r="C42" s="58" t="str">
        <f>Lähtöluettelo!C37</f>
        <v>       Tunturi</v>
      </c>
      <c r="D42" s="42" t="str">
        <f>Lähtöluettelo!D37</f>
        <v>WRC</v>
      </c>
      <c r="E42" s="43">
        <f>AJAT!E42</f>
        <v>0.41319444444444442</v>
      </c>
      <c r="F42" s="43">
        <f>AJAT!F42</f>
        <v>0.41369212962962965</v>
      </c>
      <c r="G42" s="44">
        <f>SUM(F42-E42)</f>
        <v>4.9768518518522598E-4</v>
      </c>
      <c r="H42" s="44"/>
      <c r="I42" s="43">
        <f>AJAT!I42</f>
        <v>0.41805555555555557</v>
      </c>
      <c r="J42" s="43">
        <f>AJAT!J42</f>
        <v>0.41930555555555554</v>
      </c>
      <c r="K42" s="44">
        <f>SUM(J42-I42)</f>
        <v>1.2499999999999734E-3</v>
      </c>
      <c r="L42" s="44"/>
      <c r="M42" s="43">
        <f>AJAT!M42</f>
        <v>0.45833333333333331</v>
      </c>
      <c r="N42" s="43">
        <f>AJAT!N42</f>
        <v>0.45937500000000003</v>
      </c>
      <c r="O42" s="44">
        <f>SUM(N42-M42)</f>
        <v>1.0416666666667185E-3</v>
      </c>
      <c r="P42" s="89">
        <f>SUM(G42+K42+O42)</f>
        <v>2.7893518518519178E-3</v>
      </c>
      <c r="Q42" s="3">
        <f t="shared" si="0"/>
        <v>0</v>
      </c>
      <c r="R42" s="2"/>
      <c r="S42" s="3">
        <f t="shared" si="2"/>
        <v>6.8287037037045861E-4</v>
      </c>
    </row>
    <row r="43" spans="1:19" ht="15.75" x14ac:dyDescent="0.25">
      <c r="A43" s="59">
        <v>48</v>
      </c>
      <c r="B43" s="60" t="str">
        <f>Lähtöluettelo!B40</f>
        <v>Tuomo Nikkola</v>
      </c>
      <c r="C43" s="60" t="str">
        <f>Lähtöluettelo!C40</f>
        <v>       Pikkulamppuinen Kostaja</v>
      </c>
      <c r="D43" s="49" t="str">
        <f>Lähtöluettelo!D40</f>
        <v>S-WRC</v>
      </c>
      <c r="E43" s="50">
        <f>AJAT!E46</f>
        <v>0.41423611111111108</v>
      </c>
      <c r="F43" s="50">
        <f>AJAT!F46</f>
        <v>0.4147569444444445</v>
      </c>
      <c r="G43" s="51">
        <f>SUM(F43-E43)</f>
        <v>5.2083333333341475E-4</v>
      </c>
      <c r="H43" s="51"/>
      <c r="I43" s="50">
        <f>AJAT!I46</f>
        <v>0.41875000000000001</v>
      </c>
      <c r="J43" s="50">
        <f>AJAT!J46</f>
        <v>0.42004629629629631</v>
      </c>
      <c r="K43" s="51">
        <f>SUM(J43-I43)</f>
        <v>1.2962962962962954E-3</v>
      </c>
      <c r="L43" s="51"/>
      <c r="M43" s="50">
        <f>AJAT!M46</f>
        <v>0.45937500000000003</v>
      </c>
      <c r="N43" s="50">
        <f>AJAT!N46</f>
        <v>0.46037037037037037</v>
      </c>
      <c r="O43" s="51">
        <f>SUM(N43-M43)</f>
        <v>9.9537037037034093E-4</v>
      </c>
      <c r="P43" s="87">
        <f>SUM(G43+K43+O43)</f>
        <v>2.8125000000000511E-3</v>
      </c>
      <c r="Q43" s="3">
        <f t="shared" si="0"/>
        <v>2.3148148148133263E-5</v>
      </c>
      <c r="R43" s="2"/>
      <c r="S43" s="3">
        <f t="shared" si="2"/>
        <v>7.0601851851859188E-4</v>
      </c>
    </row>
    <row r="44" spans="1:19" ht="15.75" x14ac:dyDescent="0.25">
      <c r="A44" s="59">
        <v>63</v>
      </c>
      <c r="B44" s="60" t="str">
        <f>Lähtöluettelo!B55</f>
        <v>Henri Saarinen</v>
      </c>
      <c r="C44" s="60" t="str">
        <f>Lähtöluettelo!C55</f>
        <v>       Tunturi</v>
      </c>
      <c r="D44" s="49" t="str">
        <f>Lähtöluettelo!D55</f>
        <v>S-WRC</v>
      </c>
      <c r="E44" s="50">
        <f>AJAT!E61</f>
        <v>0.41909722222222223</v>
      </c>
      <c r="F44" s="50">
        <f>AJAT!F61</f>
        <v>0.41969907407407409</v>
      </c>
      <c r="G44" s="51">
        <f>SUM(F44-E44)</f>
        <v>6.0185185185185341E-4</v>
      </c>
      <c r="H44" s="51"/>
      <c r="I44" s="50">
        <f>AJAT!I61</f>
        <v>0.42395833333333338</v>
      </c>
      <c r="J44" s="50">
        <f>AJAT!J61</f>
        <v>0.42521990740740739</v>
      </c>
      <c r="K44" s="51">
        <f>SUM(J44-I44)</f>
        <v>1.2615740740740122E-3</v>
      </c>
      <c r="L44" s="51"/>
      <c r="M44" s="50">
        <f>AJAT!M61</f>
        <v>0.46423611111111113</v>
      </c>
      <c r="N44" s="50">
        <f>AJAT!N61</f>
        <v>0.46521990740740743</v>
      </c>
      <c r="O44" s="51">
        <f>SUM(N44-M44)</f>
        <v>9.8379629629630205E-4</v>
      </c>
      <c r="P44" s="87">
        <f>SUM(G44+K44+O44)</f>
        <v>2.8472222222221677E-3</v>
      </c>
      <c r="Q44" s="3">
        <f>SUM(P44-P43)</f>
        <v>3.4722222222116628E-5</v>
      </c>
      <c r="R44" s="2"/>
      <c r="S44" s="3">
        <f t="shared" si="2"/>
        <v>7.407407407407085E-4</v>
      </c>
    </row>
    <row r="45" spans="1:19" ht="15.75" x14ac:dyDescent="0.25">
      <c r="A45" s="109">
        <v>36</v>
      </c>
      <c r="B45" s="108" t="str">
        <f>Lähtöluettelo!B30</f>
        <v>Ari Pärnäjärvi</v>
      </c>
      <c r="C45" s="108" t="str">
        <f>Lähtöluettelo!C30</f>
        <v>       Nopsa Picnic 3 vaihteinen</v>
      </c>
      <c r="D45" s="110" t="str">
        <f>Lähtöluettelo!D30</f>
        <v>Historic</v>
      </c>
      <c r="E45" s="111">
        <f>AJAT!E34</f>
        <v>0.41006944444444443</v>
      </c>
      <c r="F45" s="111">
        <f>AJAT!F34</f>
        <v>0.41065972222222219</v>
      </c>
      <c r="G45" s="112">
        <f>SUM(F45-E45)</f>
        <v>5.9027777777775903E-4</v>
      </c>
      <c r="H45" s="112"/>
      <c r="I45" s="111">
        <f>AJAT!I34</f>
        <v>0.41562499999999997</v>
      </c>
      <c r="J45" s="111">
        <f>AJAT!J34</f>
        <v>0.41693287037037036</v>
      </c>
      <c r="K45" s="112">
        <f>SUM(J45-I45)</f>
        <v>1.3078703703703898E-3</v>
      </c>
      <c r="L45" s="112"/>
      <c r="M45" s="111">
        <f>AJAT!M34</f>
        <v>0.45590277777777777</v>
      </c>
      <c r="N45" s="111">
        <f>AJAT!N34</f>
        <v>0.45685185185185184</v>
      </c>
      <c r="O45" s="112">
        <f>SUM(N45-M45)</f>
        <v>9.490740740740744E-4</v>
      </c>
      <c r="P45" s="118">
        <f>SUM(G45+K45+O45)</f>
        <v>2.8472222222222232E-3</v>
      </c>
      <c r="Q45" s="3">
        <f t="shared" si="0"/>
        <v>5.5511151231257827E-17</v>
      </c>
      <c r="R45" s="2"/>
      <c r="S45" s="3">
        <f t="shared" si="2"/>
        <v>7.4074074074076401E-4</v>
      </c>
    </row>
    <row r="46" spans="1:19" ht="15.75" x14ac:dyDescent="0.25">
      <c r="A46" s="7">
        <v>4</v>
      </c>
      <c r="B46" s="56" t="str">
        <f>Lähtöluettelo!B7</f>
        <v>Maija Tuomainen</v>
      </c>
      <c r="C46" s="56" t="str">
        <f>Lähtöluettelo!C7</f>
        <v>    Canyon</v>
      </c>
      <c r="D46" s="39" t="str">
        <f>Lähtöluettelo!D7</f>
        <v>Lady</v>
      </c>
      <c r="E46" s="40">
        <f>AJAT!E6</f>
        <v>0.40104166666666669</v>
      </c>
      <c r="F46" s="40">
        <f>AJAT!F6</f>
        <v>0.40164351851851854</v>
      </c>
      <c r="G46" s="41">
        <f>SUM(F46-E46)</f>
        <v>6.0185185185185341E-4</v>
      </c>
      <c r="H46" s="41"/>
      <c r="I46" s="40">
        <f>AJAT!I6</f>
        <v>0.40520833333333334</v>
      </c>
      <c r="J46" s="40">
        <f>AJAT!J6</f>
        <v>0.40652777777777777</v>
      </c>
      <c r="K46" s="41">
        <f>SUM(J46-I46)</f>
        <v>1.3194444444444287E-3</v>
      </c>
      <c r="L46" s="41"/>
      <c r="M46" s="40">
        <f>AJAT!M6</f>
        <v>0.45104166666666662</v>
      </c>
      <c r="N46" s="40">
        <f>AJAT!N6</f>
        <v>0.45201388888888888</v>
      </c>
      <c r="O46" s="41">
        <f>SUM(N46-M46)</f>
        <v>9.7222222222226318E-4</v>
      </c>
      <c r="P46" s="84">
        <f>SUM(G46+K46+O46)</f>
        <v>2.8935185185185452E-3</v>
      </c>
      <c r="Q46" s="3">
        <f t="shared" si="0"/>
        <v>4.6296296296322037E-5</v>
      </c>
      <c r="R46" s="2"/>
      <c r="S46" s="3">
        <f t="shared" si="2"/>
        <v>7.8703703703708605E-4</v>
      </c>
    </row>
    <row r="47" spans="1:19" ht="15.75" x14ac:dyDescent="0.25">
      <c r="A47" s="2">
        <v>43</v>
      </c>
      <c r="B47" s="10" t="str">
        <f>Lähtöluettelo!B36</f>
        <v>Tero Ahonen</v>
      </c>
      <c r="C47" s="10" t="str">
        <f>Lähtöluettelo!C36</f>
        <v>       Härkäpannu Tunturi</v>
      </c>
      <c r="D47" s="16" t="str">
        <f>Lähtöluettelo!D36</f>
        <v>Historic</v>
      </c>
      <c r="E47" s="101">
        <f>AJAT!E41</f>
        <v>0.4128472222222222</v>
      </c>
      <c r="F47" s="101">
        <f>AJAT!F41</f>
        <v>0.41342592592592592</v>
      </c>
      <c r="G47" s="48">
        <f>SUM(F47-E47)</f>
        <v>5.7870370370372015E-4</v>
      </c>
      <c r="H47" s="48"/>
      <c r="I47" s="101">
        <f>AJAT!I41</f>
        <v>0.41736111111111113</v>
      </c>
      <c r="J47" s="101">
        <f>AJAT!J41</f>
        <v>0.41869212962962959</v>
      </c>
      <c r="K47" s="48">
        <f>SUM(J47-I47)</f>
        <v>1.3310185185184675E-3</v>
      </c>
      <c r="L47" s="48"/>
      <c r="M47" s="101">
        <f>AJAT!M41</f>
        <v>0.45763888888888887</v>
      </c>
      <c r="N47" s="101">
        <f>AJAT!N41</f>
        <v>0.4586574074074074</v>
      </c>
      <c r="O47" s="48">
        <f>SUM(N47-M47)</f>
        <v>1.0185185185185297E-3</v>
      </c>
      <c r="P47" s="86">
        <f>SUM(G47+K47+O47)</f>
        <v>2.9282407407407174E-3</v>
      </c>
      <c r="Q47" s="3">
        <f t="shared" si="0"/>
        <v>3.4722222222172139E-5</v>
      </c>
      <c r="R47" s="2"/>
      <c r="S47" s="3">
        <f t="shared" si="2"/>
        <v>8.2175925925925819E-4</v>
      </c>
    </row>
    <row r="48" spans="1:19" ht="15.75" x14ac:dyDescent="0.25">
      <c r="A48" s="2">
        <v>67</v>
      </c>
      <c r="B48" s="10" t="str">
        <f>Lähtöluettelo!B59</f>
        <v>Antti Kihlström </v>
      </c>
      <c r="C48" s="10" t="str">
        <f>Lähtöluettelo!C59</f>
        <v>       Hirmunen</v>
      </c>
      <c r="D48" s="16" t="str">
        <f>Lähtöluettelo!D59</f>
        <v>Historic</v>
      </c>
      <c r="E48" s="101">
        <f>AJAT!E65</f>
        <v>0.42048611111111112</v>
      </c>
      <c r="F48" s="101">
        <f>AJAT!F65</f>
        <v>0.42119212962962965</v>
      </c>
      <c r="G48" s="48">
        <f>SUM(F48-E48)</f>
        <v>7.0601851851853636E-4</v>
      </c>
      <c r="H48" s="48"/>
      <c r="I48" s="101">
        <f>AJAT!I65</f>
        <v>0.42534722222222227</v>
      </c>
      <c r="J48" s="101">
        <f>AJAT!J65</f>
        <v>0.42657407407407405</v>
      </c>
      <c r="K48" s="48">
        <f>SUM(J48-I48)</f>
        <v>1.2268518518517846E-3</v>
      </c>
      <c r="L48" s="48"/>
      <c r="M48" s="101">
        <f>AJAT!M65</f>
        <v>0.46562500000000001</v>
      </c>
      <c r="N48" s="101">
        <f>AJAT!N65</f>
        <v>0.46664351851851849</v>
      </c>
      <c r="O48" s="48">
        <f>SUM(N48-M48)</f>
        <v>1.0185185185184742E-3</v>
      </c>
      <c r="P48" s="86">
        <f>SUM(G48+K48+O48)</f>
        <v>2.9513888888887951E-3</v>
      </c>
      <c r="Q48" s="3">
        <f t="shared" si="0"/>
        <v>2.3148148148077752E-5</v>
      </c>
      <c r="R48" s="2"/>
      <c r="S48" s="3">
        <f t="shared" si="2"/>
        <v>8.4490740740733594E-4</v>
      </c>
    </row>
    <row r="49" spans="1:19" ht="15.75" x14ac:dyDescent="0.25">
      <c r="A49" s="59">
        <v>51</v>
      </c>
      <c r="B49" s="60" t="str">
        <f>Lähtöluettelo!B43</f>
        <v>Jaakko Lavio</v>
      </c>
      <c r="C49" s="60" t="str">
        <f>Lähtöluettelo!C43</f>
        <v>       Red schimmer (ex Rino)</v>
      </c>
      <c r="D49" s="49" t="str">
        <f>Lähtöluettelo!D43</f>
        <v>S-WRC</v>
      </c>
      <c r="E49" s="50">
        <f>AJAT!E49</f>
        <v>0.4152777777777778</v>
      </c>
      <c r="F49" s="50">
        <f>AJAT!F49</f>
        <v>0.41586805555555556</v>
      </c>
      <c r="G49" s="51">
        <f>SUM(F49-E49)</f>
        <v>5.9027777777775903E-4</v>
      </c>
      <c r="H49" s="51"/>
      <c r="I49" s="50">
        <f>AJAT!I49</f>
        <v>0.41979166666666662</v>
      </c>
      <c r="J49" s="50">
        <f>AJAT!J49</f>
        <v>0.4211805555555555</v>
      </c>
      <c r="K49" s="51">
        <f>SUM(J49-I49)</f>
        <v>1.388888888888884E-3</v>
      </c>
      <c r="L49" s="51"/>
      <c r="M49" s="50">
        <f>AJAT!M49</f>
        <v>0.4604166666666667</v>
      </c>
      <c r="N49" s="50">
        <f>AJAT!N49</f>
        <v>0.4613888888888889</v>
      </c>
      <c r="O49" s="51">
        <f>SUM(N49-M49)</f>
        <v>9.7222222222220767E-4</v>
      </c>
      <c r="P49" s="87">
        <f>SUM(G49+K49+O49)</f>
        <v>2.9513888888888506E-3</v>
      </c>
      <c r="Q49" s="3">
        <f t="shared" si="0"/>
        <v>5.5511151231257827E-17</v>
      </c>
      <c r="R49" s="2"/>
      <c r="S49" s="3">
        <f t="shared" si="2"/>
        <v>8.4490740740739145E-4</v>
      </c>
    </row>
    <row r="50" spans="1:19" ht="15.75" x14ac:dyDescent="0.25">
      <c r="A50" s="2">
        <v>64</v>
      </c>
      <c r="B50" s="10" t="str">
        <f>Lähtöluettelo!B56</f>
        <v>Jussi Perälä </v>
      </c>
      <c r="C50" s="10" t="str">
        <f>Lähtöluettelo!C56</f>
        <v>       Tunturi Poni</v>
      </c>
      <c r="D50" s="16" t="str">
        <f>Lähtöluettelo!D56</f>
        <v>Historic</v>
      </c>
      <c r="E50" s="101">
        <f>AJAT!E62</f>
        <v>0.41944444444444445</v>
      </c>
      <c r="F50" s="101">
        <f>AJAT!F62</f>
        <v>0.42</v>
      </c>
      <c r="G50" s="48">
        <f>SUM(F50-E50)</f>
        <v>5.5555555555553138E-4</v>
      </c>
      <c r="H50" s="48"/>
      <c r="I50" s="101">
        <f>AJAT!I62</f>
        <v>0.42430555555555555</v>
      </c>
      <c r="J50" s="101">
        <f>AJAT!J62</f>
        <v>0.42575231481481479</v>
      </c>
      <c r="K50" s="48">
        <f>SUM(J50-I50)</f>
        <v>1.4467592592592449E-3</v>
      </c>
      <c r="L50" s="48"/>
      <c r="M50" s="101">
        <f>AJAT!M62</f>
        <v>0.46458333333333335</v>
      </c>
      <c r="N50" s="101">
        <f>AJAT!N62</f>
        <v>0.46557870370370374</v>
      </c>
      <c r="O50" s="48">
        <f>SUM(N50-M50)</f>
        <v>9.9537037037039644E-4</v>
      </c>
      <c r="P50" s="86">
        <f>SUM(G50+K50+O50)</f>
        <v>2.9976851851851727E-3</v>
      </c>
      <c r="Q50" s="3">
        <f t="shared" si="0"/>
        <v>4.6296296296322037E-5</v>
      </c>
      <c r="R50" s="2"/>
      <c r="S50" s="3">
        <f t="shared" si="2"/>
        <v>8.9120370370371349E-4</v>
      </c>
    </row>
    <row r="51" spans="1:19" ht="15.75" x14ac:dyDescent="0.25">
      <c r="A51" s="57">
        <v>87</v>
      </c>
      <c r="B51" s="58" t="str">
        <f>Lähtöluettelo!B76</f>
        <v>Leevi Kastikainen *</v>
      </c>
      <c r="C51" s="58" t="str">
        <f>Lähtöluettelo!C76</f>
        <v>       Leevi's Kebab</v>
      </c>
      <c r="D51" s="42" t="str">
        <f>Lähtöluettelo!D76</f>
        <v>WRC</v>
      </c>
      <c r="E51" s="43">
        <f>AJAT!E85</f>
        <v>0.42604166666666665</v>
      </c>
      <c r="F51" s="43">
        <f>AJAT!F85</f>
        <v>0.42667824074074073</v>
      </c>
      <c r="G51" s="44">
        <f>SUM(F51-E51)</f>
        <v>6.3657407407408106E-4</v>
      </c>
      <c r="H51" s="44"/>
      <c r="I51" s="43">
        <f>AJAT!I85</f>
        <v>0.4309027777777778</v>
      </c>
      <c r="J51" s="43">
        <f>AJAT!J85</f>
        <v>0.43214120370370374</v>
      </c>
      <c r="K51" s="44">
        <f>SUM(J51-I51)</f>
        <v>1.2384259259259345E-3</v>
      </c>
      <c r="L51" s="44"/>
      <c r="M51" s="43">
        <f>AJAT!M85</f>
        <v>0.47118055555555555</v>
      </c>
      <c r="N51" s="43">
        <f>AJAT!N85</f>
        <v>0.4723148148148148</v>
      </c>
      <c r="O51" s="44">
        <f>SUM(N51-M51)</f>
        <v>1.1342592592592515E-3</v>
      </c>
      <c r="P51" s="89">
        <f>SUM(G51+K51+O51)</f>
        <v>3.0092592592592671E-3</v>
      </c>
      <c r="Q51" s="3">
        <f t="shared" si="0"/>
        <v>1.1574074074094387E-5</v>
      </c>
      <c r="R51" s="2"/>
      <c r="S51" s="3">
        <f t="shared" si="2"/>
        <v>9.0277777777780788E-4</v>
      </c>
    </row>
    <row r="52" spans="1:19" ht="15.75" x14ac:dyDescent="0.25">
      <c r="A52" s="2">
        <v>72</v>
      </c>
      <c r="B52" s="10" t="str">
        <f>Lähtöluettelo!B64</f>
        <v>Matti Nuora *</v>
      </c>
      <c r="C52" s="10" t="str">
        <f>Lähtöluettelo!C64</f>
        <v>       Polkupyörä :)</v>
      </c>
      <c r="D52" s="16" t="str">
        <f>Lähtöluettelo!D64</f>
        <v>Historic</v>
      </c>
      <c r="E52" s="101">
        <f>AJAT!E70</f>
        <v>0.42222222222222222</v>
      </c>
      <c r="F52" s="101">
        <f>AJAT!F70</f>
        <v>0.42280092592592594</v>
      </c>
      <c r="G52" s="48">
        <f>SUM(F52-E52)</f>
        <v>5.7870370370372015E-4</v>
      </c>
      <c r="H52" s="48"/>
      <c r="I52" s="101">
        <f>AJAT!I70</f>
        <v>0.42708333333333331</v>
      </c>
      <c r="J52" s="101">
        <f>AJAT!J70</f>
        <v>0.42844907407407407</v>
      </c>
      <c r="K52" s="48">
        <f>SUM(J52-I52)</f>
        <v>1.3657407407407507E-3</v>
      </c>
      <c r="L52" s="48"/>
      <c r="M52" s="101">
        <f>AJAT!M70</f>
        <v>0.46736111111111112</v>
      </c>
      <c r="N52" s="101">
        <f>AJAT!N70</f>
        <v>0.46842592592592597</v>
      </c>
      <c r="O52" s="48">
        <f>SUM(N52-M52)</f>
        <v>1.0648148148148517E-3</v>
      </c>
      <c r="P52" s="86">
        <f>SUM(G52+K52+O52)</f>
        <v>3.0092592592593226E-3</v>
      </c>
      <c r="Q52" s="3">
        <f t="shared" si="0"/>
        <v>5.5511151231257827E-17</v>
      </c>
      <c r="R52" s="2"/>
      <c r="S52" s="3">
        <f t="shared" si="2"/>
        <v>9.0277777777786339E-4</v>
      </c>
    </row>
    <row r="53" spans="1:19" ht="15.75" x14ac:dyDescent="0.25">
      <c r="A53" s="7">
        <v>2</v>
      </c>
      <c r="B53" s="56" t="str">
        <f>Lähtöluettelo!B5</f>
        <v>Asta remes</v>
      </c>
      <c r="C53" s="56" t="str">
        <f>Lähtöluettelo!C5</f>
        <v>    Joku vanha scott</v>
      </c>
      <c r="D53" s="39" t="str">
        <f>Lähtöluettelo!D5</f>
        <v>Lady</v>
      </c>
      <c r="E53" s="40">
        <f>AJAT!E4</f>
        <v>0.40034722222222219</v>
      </c>
      <c r="F53" s="40">
        <f>AJAT!F4</f>
        <v>0.40090277777777777</v>
      </c>
      <c r="G53" s="41">
        <f>SUM(F53-E53)</f>
        <v>5.5555555555558689E-4</v>
      </c>
      <c r="H53" s="41"/>
      <c r="I53" s="40">
        <f>AJAT!I4</f>
        <v>0.4045138888888889</v>
      </c>
      <c r="J53" s="40">
        <f>AJAT!J4</f>
        <v>0.40596064814814814</v>
      </c>
      <c r="K53" s="41">
        <f>SUM(J53-I53)</f>
        <v>1.4467592592592449E-3</v>
      </c>
      <c r="L53" s="41"/>
      <c r="M53" s="40">
        <f>AJAT!M4</f>
        <v>0.45034722222222223</v>
      </c>
      <c r="N53" s="40">
        <f>AJAT!N4</f>
        <v>0.45136574074074076</v>
      </c>
      <c r="O53" s="41">
        <f>SUM(N53-M53)</f>
        <v>1.0185185185185297E-3</v>
      </c>
      <c r="P53" s="84">
        <f>SUM(G53+K53+O53)</f>
        <v>3.0208333333333615E-3</v>
      </c>
      <c r="Q53" s="3">
        <f t="shared" si="0"/>
        <v>1.1574074074038876E-5</v>
      </c>
      <c r="R53" s="2"/>
      <c r="S53" s="3">
        <f t="shared" si="2"/>
        <v>9.1435185185190226E-4</v>
      </c>
    </row>
    <row r="54" spans="1:19" ht="15.75" x14ac:dyDescent="0.25">
      <c r="A54" s="7">
        <v>3</v>
      </c>
      <c r="B54" s="56" t="str">
        <f>Lähtöluettelo!B6</f>
        <v>Piia Suiteri</v>
      </c>
      <c r="C54" s="56" t="str">
        <f>Lähtöluettelo!C6</f>
        <v>    Nishiki Cross hybrid 352 allroads</v>
      </c>
      <c r="D54" s="39" t="str">
        <f>Lähtöluettelo!D6</f>
        <v>Lady</v>
      </c>
      <c r="E54" s="40">
        <f>AJAT!E5</f>
        <v>0.40069444444444446</v>
      </c>
      <c r="F54" s="40">
        <f>AJAT!F5</f>
        <v>0.40144675925925927</v>
      </c>
      <c r="G54" s="41">
        <f>SUM(F54-E54)</f>
        <v>7.5231481481480289E-4</v>
      </c>
      <c r="H54" s="41"/>
      <c r="I54" s="40">
        <f>AJAT!I5</f>
        <v>0.40486111111111112</v>
      </c>
      <c r="J54" s="40">
        <f>AJAT!J5</f>
        <v>0.40616898148148151</v>
      </c>
      <c r="K54" s="41">
        <f>SUM(J54-I54)</f>
        <v>1.3078703703703898E-3</v>
      </c>
      <c r="L54" s="41"/>
      <c r="M54" s="40">
        <f>AJAT!M5</f>
        <v>0.45069444444444445</v>
      </c>
      <c r="N54" s="40">
        <f>AJAT!N5</f>
        <v>0.45171296296296298</v>
      </c>
      <c r="O54" s="41">
        <f>SUM(N54-M54)</f>
        <v>1.0185185185185297E-3</v>
      </c>
      <c r="P54" s="84">
        <f>SUM(G54+K54+O54)</f>
        <v>3.0787037037037224E-3</v>
      </c>
      <c r="Q54" s="3">
        <f t="shared" si="0"/>
        <v>5.7870370370360913E-5</v>
      </c>
      <c r="R54" s="2"/>
      <c r="S54" s="3">
        <f t="shared" si="2"/>
        <v>9.7222222222226318E-4</v>
      </c>
    </row>
    <row r="55" spans="1:19" ht="15.75" x14ac:dyDescent="0.25">
      <c r="A55" s="57">
        <v>68</v>
      </c>
      <c r="B55" s="58" t="str">
        <f>Lähtöluettelo!B60</f>
        <v>Reino Koskinen</v>
      </c>
      <c r="C55" s="58" t="str">
        <f>Lähtöluettelo!C60</f>
        <v>       Musta Syöjätär</v>
      </c>
      <c r="D55" s="42" t="str">
        <f>Lähtöluettelo!D60</f>
        <v>WRC</v>
      </c>
      <c r="E55" s="43">
        <f>AJAT!E66</f>
        <v>0.42083333333333334</v>
      </c>
      <c r="F55" s="43">
        <f>AJAT!F66</f>
        <v>0.42156250000000001</v>
      </c>
      <c r="G55" s="44">
        <f>SUM(F55-E55)</f>
        <v>7.2916666666666963E-4</v>
      </c>
      <c r="H55" s="44"/>
      <c r="I55" s="43">
        <f>AJAT!I66</f>
        <v>0.42569444444444443</v>
      </c>
      <c r="J55" s="43">
        <f>AJAT!J66</f>
        <v>0.42708333333333331</v>
      </c>
      <c r="K55" s="44">
        <f>SUM(J55-I55)</f>
        <v>1.388888888888884E-3</v>
      </c>
      <c r="L55" s="44"/>
      <c r="M55" s="43">
        <f>AJAT!M66</f>
        <v>0.46597222222222223</v>
      </c>
      <c r="N55" s="43">
        <f>AJAT!N66</f>
        <v>0.46697916666666667</v>
      </c>
      <c r="O55" s="44">
        <f>SUM(N55-M55)</f>
        <v>1.0069444444444353E-3</v>
      </c>
      <c r="P55" s="89">
        <f>SUM(G55+K55+O55)</f>
        <v>3.1249999999999889E-3</v>
      </c>
      <c r="Q55" s="3">
        <f t="shared" si="0"/>
        <v>4.6296296296266526E-5</v>
      </c>
      <c r="R55" s="2"/>
      <c r="S55" s="3">
        <f t="shared" si="2"/>
        <v>1.0185185185185297E-3</v>
      </c>
    </row>
    <row r="56" spans="1:19" ht="15.75" x14ac:dyDescent="0.25">
      <c r="A56" s="7">
        <v>1</v>
      </c>
      <c r="B56" s="56" t="str">
        <f>Lähtöluettelo!B4</f>
        <v>Tanja Suiteri</v>
      </c>
      <c r="C56" s="56" t="str">
        <f>Lähtöluettelo!C4</f>
        <v>    Jupiter 3v</v>
      </c>
      <c r="D56" s="39" t="str">
        <f>Lähtöluettelo!D4</f>
        <v>Lady</v>
      </c>
      <c r="E56" s="40">
        <f>AJAT!E3</f>
        <v>0.39999999999999997</v>
      </c>
      <c r="F56" s="40">
        <f>AJAT!F3</f>
        <v>0.40057870370370369</v>
      </c>
      <c r="G56" s="41">
        <f>SUM(F56-E56)</f>
        <v>5.7870370370372015E-4</v>
      </c>
      <c r="H56" s="41"/>
      <c r="I56" s="40">
        <f>AJAT!I3</f>
        <v>0.40416666666666662</v>
      </c>
      <c r="J56" s="40">
        <f>AJAT!J3</f>
        <v>0.4057291666666667</v>
      </c>
      <c r="K56" s="41">
        <f>SUM(J56-I56)</f>
        <v>1.5625000000000777E-3</v>
      </c>
      <c r="L56" s="41"/>
      <c r="M56" s="40">
        <f>AJAT!M3</f>
        <v>0.45</v>
      </c>
      <c r="N56" s="40">
        <f>AJAT!N3</f>
        <v>0.4510763888888889</v>
      </c>
      <c r="O56" s="41">
        <f>SUM(N56-M56)</f>
        <v>1.0763888888888906E-3</v>
      </c>
      <c r="P56" s="84">
        <f>SUM(G56+K56+O56)</f>
        <v>3.2175925925926885E-3</v>
      </c>
      <c r="Q56" s="3">
        <f t="shared" si="0"/>
        <v>9.2592592592699585E-5</v>
      </c>
      <c r="R56" s="2"/>
      <c r="S56" s="3">
        <f t="shared" si="2"/>
        <v>1.1111111111112293E-3</v>
      </c>
    </row>
    <row r="57" spans="1:19" ht="15.75" x14ac:dyDescent="0.25">
      <c r="A57" s="59">
        <v>69</v>
      </c>
      <c r="B57" s="60" t="str">
        <f>Lähtöluettelo!B61</f>
        <v>Sascha Koschmieder *</v>
      </c>
      <c r="C57" s="60" t="str">
        <f>Lähtöluettelo!C61</f>
        <v>       KossuIceOne</v>
      </c>
      <c r="D57" s="49" t="str">
        <f>Lähtöluettelo!D61</f>
        <v>S-WRC</v>
      </c>
      <c r="E57" s="50">
        <f>AJAT!E67</f>
        <v>0.4211805555555555</v>
      </c>
      <c r="F57" s="50">
        <f>AJAT!F67</f>
        <v>0.42199074074074078</v>
      </c>
      <c r="G57" s="51">
        <f>SUM(F57-E57)</f>
        <v>8.1018518518527483E-4</v>
      </c>
      <c r="H57" s="51"/>
      <c r="I57" s="50">
        <f>AJAT!I67</f>
        <v>0.42604166666666665</v>
      </c>
      <c r="J57" s="50">
        <f>AJAT!J67</f>
        <v>0.42745370370370367</v>
      </c>
      <c r="K57" s="51">
        <f>SUM(J57-I57)</f>
        <v>1.4120370370370172E-3</v>
      </c>
      <c r="L57" s="51"/>
      <c r="M57" s="50">
        <f>AJAT!M67</f>
        <v>0.46631944444444445</v>
      </c>
      <c r="N57" s="50">
        <f>AJAT!N67</f>
        <v>0.46732638888888883</v>
      </c>
      <c r="O57" s="51">
        <f>SUM(N57-M57)</f>
        <v>1.0069444444443798E-3</v>
      </c>
      <c r="P57" s="87">
        <f>SUM(G57+K57+O57)</f>
        <v>3.2291666666666718E-3</v>
      </c>
      <c r="Q57" s="3">
        <f t="shared" si="0"/>
        <v>1.1574074073983365E-5</v>
      </c>
      <c r="R57" s="2"/>
      <c r="S57" s="3">
        <f t="shared" si="2"/>
        <v>1.1226851851852127E-3</v>
      </c>
    </row>
    <row r="58" spans="1:19" ht="15.75" x14ac:dyDescent="0.25">
      <c r="A58" s="59">
        <v>23</v>
      </c>
      <c r="B58" s="60" t="str">
        <f>Lähtöluettelo!B20</f>
        <v>Juha Kontio</v>
      </c>
      <c r="C58" s="60" t="str">
        <f>Lähtöluettelo!C20</f>
        <v>       Petrol Bros Vitali S2000</v>
      </c>
      <c r="D58" s="49" t="str">
        <f>Lähtöluettelo!D20</f>
        <v>S-WRC</v>
      </c>
      <c r="E58" s="50">
        <f>AJAT!E21</f>
        <v>0.40625</v>
      </c>
      <c r="F58" s="50">
        <f>AJAT!F21</f>
        <v>0.40671296296296294</v>
      </c>
      <c r="G58" s="51">
        <f>SUM(F58-E58)</f>
        <v>4.6296296296294281E-4</v>
      </c>
      <c r="H58" s="51"/>
      <c r="I58" s="50">
        <f>AJAT!I21</f>
        <v>0.41180555555555554</v>
      </c>
      <c r="J58" s="50">
        <f>AJAT!J21</f>
        <v>0.41292824074074069</v>
      </c>
      <c r="K58" s="51">
        <f>SUM(J58-I58)</f>
        <v>1.1226851851851571E-3</v>
      </c>
      <c r="L58" s="51"/>
      <c r="M58" s="50">
        <f>AJAT!M21</f>
        <v>0.47256944444444443</v>
      </c>
      <c r="N58" s="50">
        <f>AJAT!N21</f>
        <v>0.47422453703703704</v>
      </c>
      <c r="O58" s="51">
        <f>SUM(N58-M58)</f>
        <v>1.6550925925926108E-3</v>
      </c>
      <c r="P58" s="87">
        <f>SUM(G58+K58+O58)</f>
        <v>3.2407407407407107E-3</v>
      </c>
      <c r="Q58" s="3">
        <f t="shared" si="0"/>
        <v>1.1574074074038876E-5</v>
      </c>
      <c r="R58" s="2"/>
      <c r="S58" s="3">
        <f t="shared" si="2"/>
        <v>1.1342592592592515E-3</v>
      </c>
    </row>
    <row r="59" spans="1:19" ht="15.75" x14ac:dyDescent="0.25">
      <c r="A59" s="59">
        <v>57</v>
      </c>
      <c r="B59" s="60" t="str">
        <f>Lähtöluettelo!B49</f>
        <v>Vesa Manninen</v>
      </c>
      <c r="C59" s="60" t="str">
        <f>Lähtöluettelo!C49</f>
        <v>       DBS Metro(sexual)-96</v>
      </c>
      <c r="D59" s="49" t="str">
        <f>Lähtöluettelo!D49</f>
        <v>S-WRC</v>
      </c>
      <c r="E59" s="50">
        <f>AJAT!E55</f>
        <v>0.41701388888888885</v>
      </c>
      <c r="F59" s="50">
        <f>AJAT!F55</f>
        <v>0.41746527777777781</v>
      </c>
      <c r="G59" s="51">
        <f>SUM(F59-E59)</f>
        <v>4.5138888888895945E-4</v>
      </c>
      <c r="H59" s="51"/>
      <c r="I59" s="50">
        <f>AJAT!I55</f>
        <v>0.42152777777777778</v>
      </c>
      <c r="J59" s="50">
        <f>AJAT!J55</f>
        <v>0.42336805555555551</v>
      </c>
      <c r="K59" s="51">
        <f>SUM(J59-I59)</f>
        <v>1.8402777777777324E-3</v>
      </c>
      <c r="L59" s="51"/>
      <c r="M59" s="50">
        <f>AJAT!M55</f>
        <v>0.4621527777777778</v>
      </c>
      <c r="N59" s="50">
        <f>AJAT!N55</f>
        <v>0.46312500000000001</v>
      </c>
      <c r="O59" s="51">
        <f>SUM(N59-M59)</f>
        <v>9.7222222222220767E-4</v>
      </c>
      <c r="P59" s="87">
        <f>SUM(G59+K59+O59)</f>
        <v>3.2638888888888995E-3</v>
      </c>
      <c r="Q59" s="3">
        <f t="shared" si="0"/>
        <v>2.3148148148188774E-5</v>
      </c>
      <c r="R59" s="2"/>
      <c r="S59" s="3">
        <f t="shared" si="2"/>
        <v>1.1574074074074403E-3</v>
      </c>
    </row>
    <row r="60" spans="1:19" ht="15.75" x14ac:dyDescent="0.25">
      <c r="A60" s="2">
        <v>76</v>
      </c>
      <c r="B60" s="10" t="str">
        <f>Lähtöluettelo!B68</f>
        <v>Aleksi Paakkarinen</v>
      </c>
      <c r="C60" s="10" t="str">
        <f>Lähtöluettelo!C68</f>
        <v>       Mummon vanha</v>
      </c>
      <c r="D60" s="16" t="str">
        <f>Lähtöluettelo!D68</f>
        <v>Historic</v>
      </c>
      <c r="E60" s="101">
        <f>AJAT!E74</f>
        <v>0.4236111111111111</v>
      </c>
      <c r="F60" s="101">
        <f>AJAT!F74</f>
        <v>0.42428240740740741</v>
      </c>
      <c r="G60" s="48">
        <f>SUM(F60-E60)</f>
        <v>6.7129629629630871E-4</v>
      </c>
      <c r="H60" s="48"/>
      <c r="I60" s="101">
        <f>AJAT!I74</f>
        <v>0.4284722222222222</v>
      </c>
      <c r="J60" s="101">
        <f>AJAT!J74</f>
        <v>0.43</v>
      </c>
      <c r="K60" s="48">
        <f>SUM(J60-I60)</f>
        <v>1.5277777777777946E-3</v>
      </c>
      <c r="L60" s="48"/>
      <c r="M60" s="101">
        <f>AJAT!M74</f>
        <v>0.46875</v>
      </c>
      <c r="N60" s="101">
        <f>AJAT!N74</f>
        <v>0.46981481481481485</v>
      </c>
      <c r="O60" s="48">
        <f>SUM(N60-M60)</f>
        <v>1.0648148148148517E-3</v>
      </c>
      <c r="P60" s="86">
        <f>SUM(G60+K60+O60)</f>
        <v>3.263888888888955E-3</v>
      </c>
      <c r="Q60" s="3">
        <f t="shared" si="0"/>
        <v>5.5511151231257827E-17</v>
      </c>
      <c r="R60" s="2"/>
      <c r="S60" s="3">
        <f t="shared" si="2"/>
        <v>1.1574074074074958E-3</v>
      </c>
    </row>
    <row r="61" spans="1:19" ht="15.75" x14ac:dyDescent="0.25">
      <c r="A61" s="2">
        <v>74</v>
      </c>
      <c r="B61" s="10" t="str">
        <f>Lähtöluettelo!B66</f>
        <v>Aatu Tunturi </v>
      </c>
      <c r="C61" s="10" t="str">
        <f>Lähtöluettelo!C66</f>
        <v>       Polkupyörä</v>
      </c>
      <c r="D61" s="16" t="str">
        <f>Lähtöluettelo!D66</f>
        <v>Historic</v>
      </c>
      <c r="E61" s="101">
        <f>AJAT!E72</f>
        <v>0.42291666666666666</v>
      </c>
      <c r="F61" s="101">
        <f>AJAT!F72</f>
        <v>0.42373842592592598</v>
      </c>
      <c r="G61" s="48">
        <f>SUM(F61-E61)</f>
        <v>8.217592592593137E-4</v>
      </c>
      <c r="H61" s="48"/>
      <c r="I61" s="101">
        <f>AJAT!I72</f>
        <v>0.42777777777777781</v>
      </c>
      <c r="J61" s="101">
        <f>AJAT!J72</f>
        <v>0.42917824074074074</v>
      </c>
      <c r="K61" s="48">
        <f>SUM(J61-I61)</f>
        <v>1.4004629629629228E-3</v>
      </c>
      <c r="L61" s="48"/>
      <c r="M61" s="101">
        <f>AJAT!M72</f>
        <v>0.4680555555555555</v>
      </c>
      <c r="N61" s="101">
        <f>AJAT!N72</f>
        <v>0.46910879629629632</v>
      </c>
      <c r="O61" s="48">
        <f>SUM(N61-M61)</f>
        <v>1.0532407407408129E-3</v>
      </c>
      <c r="P61" s="86">
        <f>SUM(G61+K61+O61)</f>
        <v>3.2754629629630494E-3</v>
      </c>
      <c r="Q61" s="3">
        <f t="shared" si="0"/>
        <v>1.1574074074094387E-5</v>
      </c>
      <c r="R61" s="2"/>
      <c r="S61" s="3">
        <f t="shared" si="2"/>
        <v>1.1689814814815902E-3</v>
      </c>
    </row>
    <row r="62" spans="1:19" ht="15.75" x14ac:dyDescent="0.25">
      <c r="A62" s="7">
        <v>7</v>
      </c>
      <c r="B62" s="56" t="str">
        <f>Lähtöluettelo!B10</f>
        <v>Susanna Tolsa</v>
      </c>
      <c r="C62" s="56" t="str">
        <f>Lähtöluettelo!C10</f>
        <v>    Trek X-Cal</v>
      </c>
      <c r="D62" s="39" t="str">
        <f>Lähtöluettelo!D10</f>
        <v>Lady</v>
      </c>
      <c r="E62" s="40">
        <f>AJAT!E9</f>
        <v>0.40208333333333335</v>
      </c>
      <c r="F62" s="40">
        <f>AJAT!F9</f>
        <v>0.40285879629629634</v>
      </c>
      <c r="G62" s="41">
        <f>SUM(F62-E62)</f>
        <v>7.7546296296299166E-4</v>
      </c>
      <c r="H62" s="41"/>
      <c r="I62" s="40">
        <f>AJAT!I9</f>
        <v>0.40625</v>
      </c>
      <c r="J62" s="40">
        <f>AJAT!J9</f>
        <v>0.40775462962962966</v>
      </c>
      <c r="K62" s="41">
        <f>SUM(J62-I62)</f>
        <v>1.5046296296296613E-3</v>
      </c>
      <c r="L62" s="41"/>
      <c r="M62" s="40">
        <f>AJAT!M9</f>
        <v>0.45208333333333334</v>
      </c>
      <c r="N62" s="40">
        <f>AJAT!N9</f>
        <v>0.45313657407407404</v>
      </c>
      <c r="O62" s="41">
        <f>SUM(N62-M62)</f>
        <v>1.0532407407407018E-3</v>
      </c>
      <c r="P62" s="84">
        <f>SUM(G62+K62+O62)</f>
        <v>3.3333333333333548E-3</v>
      </c>
      <c r="Q62" s="3">
        <f t="shared" si="0"/>
        <v>5.7870370370305402E-5</v>
      </c>
      <c r="R62" s="2"/>
      <c r="S62" s="3">
        <f t="shared" si="2"/>
        <v>1.2268518518518956E-3</v>
      </c>
    </row>
    <row r="63" spans="1:19" ht="15.75" x14ac:dyDescent="0.25">
      <c r="A63" s="2">
        <v>46</v>
      </c>
      <c r="B63" s="10" t="str">
        <f>Lähtöluettelo!B38</f>
        <v>Elmeri Mäki-Kulmala *</v>
      </c>
      <c r="C63" s="10" t="str">
        <f>Lähtöluettelo!C38</f>
        <v>       Putkirunko-Tunturi gr.B</v>
      </c>
      <c r="D63" s="16" t="str">
        <f>Lähtöluettelo!D38</f>
        <v>Historic</v>
      </c>
      <c r="E63" s="101">
        <f>AJAT!E44</f>
        <v>0.4135416666666667</v>
      </c>
      <c r="F63" s="101">
        <f>AJAT!F44</f>
        <v>0.41461805555555559</v>
      </c>
      <c r="G63" s="48">
        <f>SUM(F63-E63)</f>
        <v>1.0763888888888906E-3</v>
      </c>
      <c r="H63" s="48"/>
      <c r="I63" s="101">
        <f>AJAT!I44</f>
        <v>0.42291666666666666</v>
      </c>
      <c r="J63" s="101">
        <f>AJAT!J44</f>
        <v>0.42424768518518513</v>
      </c>
      <c r="K63" s="48">
        <f>SUM(J63-I63)</f>
        <v>1.3310185185184675E-3</v>
      </c>
      <c r="L63" s="48"/>
      <c r="M63" s="101">
        <f>AJAT!M44</f>
        <v>0.45868055555555554</v>
      </c>
      <c r="N63" s="101">
        <f>AJAT!N44</f>
        <v>0.4597222222222222</v>
      </c>
      <c r="O63" s="48">
        <f>SUM(N63-M63)</f>
        <v>1.041666666666663E-3</v>
      </c>
      <c r="P63" s="86">
        <f>SUM(G63+K63+O63)</f>
        <v>3.4490740740740211E-3</v>
      </c>
      <c r="Q63" s="3">
        <f t="shared" si="0"/>
        <v>1.1574074074066631E-4</v>
      </c>
      <c r="R63" s="2"/>
      <c r="S63" s="3">
        <f t="shared" si="2"/>
        <v>1.3425925925925619E-3</v>
      </c>
    </row>
    <row r="64" spans="1:19" ht="15.75" x14ac:dyDescent="0.25">
      <c r="A64" s="54">
        <v>12</v>
      </c>
      <c r="B64" s="55" t="str">
        <f>Lähtöluettelo!B14</f>
        <v>Timo Klemetti</v>
      </c>
      <c r="C64" s="55" t="str">
        <f>Lähtöluettelo!C14</f>
        <v>       Pappa pyörä</v>
      </c>
      <c r="D64" s="45" t="str">
        <f>Lähtöluettelo!D14</f>
        <v>Seniorit</v>
      </c>
      <c r="E64" s="46">
        <f>AJAT!E14</f>
        <v>0.40312500000000001</v>
      </c>
      <c r="F64" s="46">
        <f>AJAT!F14</f>
        <v>0.40399305555555554</v>
      </c>
      <c r="G64" s="47">
        <f>SUM(F64-E64)</f>
        <v>8.6805555555552472E-4</v>
      </c>
      <c r="H64" s="47"/>
      <c r="I64" s="46">
        <f>AJAT!I14</f>
        <v>0.4079861111111111</v>
      </c>
      <c r="J64" s="46">
        <f>AJAT!J14</f>
        <v>0.40953703703703703</v>
      </c>
      <c r="K64" s="47">
        <f>SUM(J64-I64)</f>
        <v>1.5509259259259278E-3</v>
      </c>
      <c r="L64" s="47"/>
      <c r="M64" s="46">
        <f>AJAT!M14</f>
        <v>0.453125</v>
      </c>
      <c r="N64" s="46">
        <f>AJAT!N14</f>
        <v>0.45420138888888889</v>
      </c>
      <c r="O64" s="47">
        <f>SUM(N64-M64)</f>
        <v>1.0763888888888906E-3</v>
      </c>
      <c r="P64" s="85">
        <f>SUM(G64+K64+O64)</f>
        <v>3.4953703703703431E-3</v>
      </c>
      <c r="Q64" s="3">
        <f t="shared" si="0"/>
        <v>4.6296296296322037E-5</v>
      </c>
      <c r="R64" s="2"/>
      <c r="S64" s="3">
        <f t="shared" si="2"/>
        <v>1.388888888888884E-3</v>
      </c>
    </row>
    <row r="65" spans="1:19" ht="15.75" x14ac:dyDescent="0.25">
      <c r="A65" s="7">
        <v>6</v>
      </c>
      <c r="B65" s="56" t="str">
        <f>Lähtöluettelo!B9</f>
        <v>Jenni Rönkkö</v>
      </c>
      <c r="C65" s="56" t="str">
        <f>Lähtöluettelo!C9</f>
        <v>    Mummomallinmankeli</v>
      </c>
      <c r="D65" s="39" t="str">
        <f>Lähtöluettelo!D9</f>
        <v>Lady</v>
      </c>
      <c r="E65" s="40">
        <f>AJAT!E8</f>
        <v>0.40173611111111113</v>
      </c>
      <c r="F65" s="40">
        <f>AJAT!F8</f>
        <v>0.40266203703703707</v>
      </c>
      <c r="G65" s="41">
        <f>SUM(F65-E65)</f>
        <v>9.2592592592594114E-4</v>
      </c>
      <c r="H65" s="41"/>
      <c r="I65" s="40">
        <f>AJAT!I8</f>
        <v>0.40590277777777778</v>
      </c>
      <c r="J65" s="40">
        <f>AJAT!J8</f>
        <v>0.40752314814814811</v>
      </c>
      <c r="K65" s="41">
        <f>SUM(J65-I65)</f>
        <v>1.6203703703703276E-3</v>
      </c>
      <c r="L65" s="41"/>
      <c r="M65" s="40">
        <f>AJAT!M8</f>
        <v>0.45173611111111112</v>
      </c>
      <c r="N65" s="40">
        <f>AJAT!N8</f>
        <v>0.45295138888888892</v>
      </c>
      <c r="O65" s="41">
        <f>SUM(N65-M65)</f>
        <v>1.2152777777778012E-3</v>
      </c>
      <c r="P65" s="84">
        <f>SUM(G65+K65+O65)</f>
        <v>3.76157407407407E-3</v>
      </c>
      <c r="Q65" s="3">
        <f t="shared" si="0"/>
        <v>2.6620370370372681E-4</v>
      </c>
      <c r="R65" s="2"/>
      <c r="S65" s="3">
        <f t="shared" si="2"/>
        <v>1.6550925925926108E-3</v>
      </c>
    </row>
    <row r="66" spans="1:19" ht="15.75" x14ac:dyDescent="0.25">
      <c r="A66" s="2">
        <v>30</v>
      </c>
      <c r="B66" s="10" t="str">
        <f>Lähtöluettelo!B26</f>
        <v>Marko Sojonen </v>
      </c>
      <c r="C66" s="10" t="str">
        <f>Lähtöluettelo!C26</f>
        <v>       Työsuhde Polkupyörä</v>
      </c>
      <c r="D66" s="16" t="str">
        <f>Lähtöluettelo!D26</f>
        <v>Historic</v>
      </c>
      <c r="E66" s="101">
        <f>AJAT!E28</f>
        <v>0.40833333333333338</v>
      </c>
      <c r="F66" s="101">
        <f>AJAT!F28</f>
        <v>0.40912037037037036</v>
      </c>
      <c r="G66" s="48">
        <f>SUM(F66-E66)</f>
        <v>7.8703703703697503E-4</v>
      </c>
      <c r="H66" s="48"/>
      <c r="I66" s="101">
        <f>AJAT!I28</f>
        <v>0.41423611111111108</v>
      </c>
      <c r="J66" s="101">
        <f>AJAT!J28</f>
        <v>0.41597222222222219</v>
      </c>
      <c r="K66" s="48">
        <f>SUM(J66-I66)</f>
        <v>1.7361111111111049E-3</v>
      </c>
      <c r="L66" s="48"/>
      <c r="M66" s="101">
        <f>AJAT!M28</f>
        <v>0.45451388888888888</v>
      </c>
      <c r="N66" s="101">
        <f>AJAT!N28</f>
        <v>0.45589120370370373</v>
      </c>
      <c r="O66" s="48">
        <f>SUM(N66-M66)</f>
        <v>1.3773148148148451E-3</v>
      </c>
      <c r="P66" s="86">
        <f>SUM(G66+K66+O66)</f>
        <v>3.9004629629629251E-3</v>
      </c>
      <c r="Q66" s="3">
        <f t="shared" si="0"/>
        <v>1.3888888888885509E-4</v>
      </c>
      <c r="R66" s="2"/>
      <c r="S66" s="3">
        <f t="shared" si="2"/>
        <v>1.7939814814814659E-3</v>
      </c>
    </row>
    <row r="67" spans="1:19" ht="15.75" x14ac:dyDescent="0.25">
      <c r="A67" s="54">
        <v>11</v>
      </c>
      <c r="B67" s="55" t="str">
        <f>Lähtöluettelo!B13</f>
        <v>Timo Nyyssönen</v>
      </c>
      <c r="C67" s="55" t="str">
        <f>Lähtöluettelo!C13</f>
        <v>       Se nopsa taas</v>
      </c>
      <c r="D67" s="45" t="str">
        <f>Lähtöluettelo!D13</f>
        <v>Seniorit</v>
      </c>
      <c r="E67" s="46">
        <f>AJAT!E13</f>
        <v>0.40277777777777773</v>
      </c>
      <c r="F67" s="46">
        <f>AJAT!F13</f>
        <v>0.40383101851851855</v>
      </c>
      <c r="G67" s="47">
        <f>SUM(F67-E67)</f>
        <v>1.0532407407408129E-3</v>
      </c>
      <c r="H67" s="47"/>
      <c r="I67" s="46">
        <f>AJAT!I13</f>
        <v>0.40763888888888888</v>
      </c>
      <c r="J67" s="46">
        <f>AJAT!J13</f>
        <v>0.40939814814814812</v>
      </c>
      <c r="K67" s="47">
        <f>SUM(J67-I67)</f>
        <v>1.7592592592592382E-3</v>
      </c>
      <c r="L67" s="47"/>
      <c r="M67" s="46">
        <f>AJAT!M13</f>
        <v>0.45277777777777778</v>
      </c>
      <c r="N67" s="46">
        <f>AJAT!N13</f>
        <v>0.45405092592592594</v>
      </c>
      <c r="O67" s="47">
        <f>SUM(N67-M67)</f>
        <v>1.2731481481481621E-3</v>
      </c>
      <c r="P67" s="85">
        <f>SUM(G67+K67+O67)</f>
        <v>4.0856481481482132E-3</v>
      </c>
      <c r="Q67" s="3">
        <f t="shared" si="0"/>
        <v>1.8518518518528815E-4</v>
      </c>
      <c r="R67" s="2"/>
      <c r="S67" s="3">
        <f t="shared" si="2"/>
        <v>1.979166666666754E-3</v>
      </c>
    </row>
    <row r="68" spans="1:19" ht="15.75" x14ac:dyDescent="0.25">
      <c r="A68" s="7">
        <v>5</v>
      </c>
      <c r="B68" s="56" t="str">
        <f>Lähtöluettelo!B8</f>
        <v>Seija Suiteri</v>
      </c>
      <c r="C68" s="56" t="str">
        <f>Lähtöluettelo!C8</f>
        <v>    Helkama S2800</v>
      </c>
      <c r="D68" s="39" t="str">
        <f>Lähtöluettelo!D8</f>
        <v>Lady</v>
      </c>
      <c r="E68" s="40">
        <f>AJAT!E7</f>
        <v>0.40138888888888885</v>
      </c>
      <c r="F68" s="40">
        <f>AJAT!F7</f>
        <v>0.40248842592592587</v>
      </c>
      <c r="G68" s="41">
        <f>SUM(F68-E68)</f>
        <v>1.0995370370370239E-3</v>
      </c>
      <c r="H68" s="41"/>
      <c r="I68" s="40">
        <f>AJAT!I7</f>
        <v>0.4055555555555555</v>
      </c>
      <c r="J68" s="40">
        <f>AJAT!J7</f>
        <v>0.40728009259259257</v>
      </c>
      <c r="K68" s="41">
        <f>SUM(J68-I68)</f>
        <v>1.7245370370370661E-3</v>
      </c>
      <c r="L68" s="41"/>
      <c r="M68" s="40">
        <f>AJAT!M7</f>
        <v>0.4513888888888889</v>
      </c>
      <c r="N68" s="40">
        <f>AJAT!N7</f>
        <v>0.45270833333333332</v>
      </c>
      <c r="O68" s="41">
        <f>SUM(N68-M68)</f>
        <v>1.3194444444444287E-3</v>
      </c>
      <c r="P68" s="84">
        <f>SUM(G68+K68+O68)</f>
        <v>4.1435185185185186E-3</v>
      </c>
      <c r="Q68" s="3">
        <f t="shared" si="0"/>
        <v>5.7870370370305402E-5</v>
      </c>
      <c r="R68" s="2"/>
      <c r="S68" s="3">
        <f t="shared" si="2"/>
        <v>2.0370370370370594E-3</v>
      </c>
    </row>
    <row r="69" spans="1:19" ht="15.75" x14ac:dyDescent="0.25">
      <c r="A69" s="7">
        <v>8</v>
      </c>
      <c r="B69" s="56" t="str">
        <f>Lähtöluettelo!B11</f>
        <v>Niina Siemssen</v>
      </c>
      <c r="C69" s="56" t="str">
        <f>Lähtöluettelo!C11</f>
        <v>    It Bike</v>
      </c>
      <c r="D69" s="39" t="str">
        <f>Lähtöluettelo!D11</f>
        <v>Lady</v>
      </c>
      <c r="E69" s="40">
        <f>AJAT!E10</f>
        <v>0.40243055555555557</v>
      </c>
      <c r="F69" s="40">
        <f>AJAT!F10</f>
        <v>0.40381944444444445</v>
      </c>
      <c r="G69" s="41">
        <f>SUM(F69-E69)</f>
        <v>1.388888888888884E-3</v>
      </c>
      <c r="H69" s="41"/>
      <c r="I69" s="40">
        <f>AJAT!I10</f>
        <v>0.40659722222222222</v>
      </c>
      <c r="J69" s="40">
        <f>AJAT!J10</f>
        <v>0.40856481481481483</v>
      </c>
      <c r="K69" s="41">
        <f>SUM(J69-I69)</f>
        <v>1.9675925925926041E-3</v>
      </c>
      <c r="L69" s="41"/>
      <c r="M69" s="40">
        <f>AJAT!M10</f>
        <v>0.4524305555555555</v>
      </c>
      <c r="N69" s="40">
        <f>AJAT!N10</f>
        <v>0.45390046296296299</v>
      </c>
      <c r="O69" s="41">
        <f>SUM(N69-M69)</f>
        <v>1.4699074074074892E-3</v>
      </c>
      <c r="P69" s="84">
        <f>SUM(G69+K69+O69)</f>
        <v>4.8263888888889772E-3</v>
      </c>
      <c r="Q69" s="3">
        <f t="shared" ref="Q69:Q85" si="3">SUM(P69-P68)</f>
        <v>6.8287037037045861E-4</v>
      </c>
      <c r="R69" s="2"/>
      <c r="S69" s="3">
        <f t="shared" ref="S69:S85" si="4">P69-$P$3</f>
        <v>2.719907407407518E-3</v>
      </c>
    </row>
    <row r="70" spans="1:19" ht="15.75" x14ac:dyDescent="0.25">
      <c r="A70" s="2">
        <v>40</v>
      </c>
      <c r="B70" s="10" t="str">
        <f>Lähtöluettelo!B33</f>
        <v>Teemu Nyyssönen</v>
      </c>
      <c r="C70" s="10" t="str">
        <f>Lähtöluettelo!C33</f>
        <v>       Hankitaan</v>
      </c>
      <c r="D70" s="16" t="str">
        <f>Lähtöluettelo!D33</f>
        <v>Historic</v>
      </c>
      <c r="E70" s="101">
        <f>AJAT!E38</f>
        <v>0.41111111111111115</v>
      </c>
      <c r="F70" s="101">
        <f>AJAT!F38</f>
        <v>0.41174768518518517</v>
      </c>
      <c r="G70" s="48">
        <f>SUM(F70-E70)</f>
        <v>6.3657407407402555E-4</v>
      </c>
      <c r="H70" s="48"/>
      <c r="I70" s="101">
        <f>AJAT!I38</f>
        <v>0.41770833333333335</v>
      </c>
      <c r="J70" s="101">
        <f>AJAT!J38</f>
        <v>0.42120370370370369</v>
      </c>
      <c r="K70" s="48">
        <f>SUM(J70-I70)</f>
        <v>3.4953703703703431E-3</v>
      </c>
      <c r="L70" s="48"/>
      <c r="M70" s="101">
        <f>AJAT!M38</f>
        <v>0.45798611111111115</v>
      </c>
      <c r="N70" s="101">
        <f>AJAT!N38</f>
        <v>0.45936342592592588</v>
      </c>
      <c r="O70" s="48">
        <f>SUM(N70-M70)</f>
        <v>1.3773148148147341E-3</v>
      </c>
      <c r="P70" s="86">
        <f>SUM(G70+K70+O70)</f>
        <v>5.5092592592591028E-3</v>
      </c>
      <c r="Q70" s="3">
        <f t="shared" si="3"/>
        <v>6.8287037037012555E-4</v>
      </c>
      <c r="R70" s="2"/>
      <c r="S70" s="3">
        <f t="shared" si="4"/>
        <v>3.4027777777776436E-3</v>
      </c>
    </row>
    <row r="71" spans="1:19" ht="15.75" x14ac:dyDescent="0.25">
      <c r="A71" s="57">
        <v>14</v>
      </c>
      <c r="B71" s="58" t="str">
        <f>Lähtöluettelo!B16</f>
        <v>Moisanen/Hälikkä</v>
      </c>
      <c r="C71" s="58" t="str">
        <f>Lähtöluettelo!C16</f>
        <v>       DP Duo</v>
      </c>
      <c r="D71" s="42" t="str">
        <f>Lähtöluettelo!D16</f>
        <v>WRC</v>
      </c>
      <c r="E71" s="43">
        <f>AJAT!E16</f>
        <v>0.40347222222222223</v>
      </c>
      <c r="F71" s="43">
        <f>AJAT!F16</f>
        <v>0.40506944444444443</v>
      </c>
      <c r="G71" s="44">
        <f>SUM(F71-E71)</f>
        <v>1.5972222222221943E-3</v>
      </c>
      <c r="H71" s="44"/>
      <c r="I71" s="43">
        <f>AJAT!I16</f>
        <v>0.40833333333333338</v>
      </c>
      <c r="J71" s="43">
        <f>AJAT!J16</f>
        <v>0.41050925925925924</v>
      </c>
      <c r="K71" s="44">
        <f>SUM(J71-I71)</f>
        <v>2.175925925925859E-3</v>
      </c>
      <c r="L71" s="44"/>
      <c r="M71" s="43">
        <f>AJAT!M16</f>
        <v>0.45347222222222222</v>
      </c>
      <c r="N71" s="43">
        <f>AJAT!N16</f>
        <v>0.45555555555555555</v>
      </c>
      <c r="O71" s="44">
        <f>SUM(N71-M71)</f>
        <v>2.0833333333333259E-3</v>
      </c>
      <c r="P71" s="89">
        <f>SUM(G71+K71+O71)</f>
        <v>5.8564814814813793E-3</v>
      </c>
      <c r="Q71" s="3">
        <f t="shared" si="3"/>
        <v>3.472222222222765E-4</v>
      </c>
      <c r="R71" s="2"/>
      <c r="S71" s="3">
        <f t="shared" si="4"/>
        <v>3.7499999999999201E-3</v>
      </c>
    </row>
    <row r="72" spans="1:19" ht="15.75" x14ac:dyDescent="0.25">
      <c r="A72" s="59">
        <v>24</v>
      </c>
      <c r="B72" s="60" t="e">
        <f>Lähtöluettelo!#REF!</f>
        <v>#REF!</v>
      </c>
      <c r="C72" s="60" t="e">
        <f>Lähtöluettelo!#REF!</f>
        <v>#REF!</v>
      </c>
      <c r="D72" s="49" t="e">
        <f>Lähtöluettelo!#REF!</f>
        <v>#REF!</v>
      </c>
      <c r="E72" s="50">
        <f>AJAT!E22</f>
        <v>0.40636574074074078</v>
      </c>
      <c r="F72" s="50">
        <f>AJAT!F22</f>
        <v>0.40983796296296293</v>
      </c>
      <c r="G72" s="51">
        <f>SUM(F72-E72)</f>
        <v>3.4722222222221544E-3</v>
      </c>
      <c r="H72" s="51"/>
      <c r="I72" s="50">
        <f>AJAT!I22</f>
        <v>0.41192129629629631</v>
      </c>
      <c r="J72" s="50">
        <f>AJAT!J22</f>
        <v>0.41539351851851852</v>
      </c>
      <c r="K72" s="51">
        <f>SUM(J72-I72)</f>
        <v>3.4722222222222099E-3</v>
      </c>
      <c r="L72" s="51"/>
      <c r="M72" s="50">
        <f>AJAT!M22</f>
        <v>0.47268518518518521</v>
      </c>
      <c r="N72" s="50">
        <f>AJAT!N22</f>
        <v>0.47615740740740736</v>
      </c>
      <c r="O72" s="51">
        <f>SUM(N72-M72)</f>
        <v>3.4722222222221544E-3</v>
      </c>
      <c r="P72" s="87">
        <f>SUM(G72+K72+O72)</f>
        <v>1.0416666666666519E-2</v>
      </c>
      <c r="Q72" s="3">
        <f t="shared" si="3"/>
        <v>4.5601851851851394E-3</v>
      </c>
      <c r="R72" s="2"/>
      <c r="S72" s="3">
        <f t="shared" si="4"/>
        <v>8.3101851851850594E-3</v>
      </c>
    </row>
    <row r="73" spans="1:19" ht="15.75" x14ac:dyDescent="0.25">
      <c r="A73" s="54">
        <v>10</v>
      </c>
      <c r="B73" s="55" t="str">
        <f>Lähtöluettelo!B12</f>
        <v>Asko autio </v>
      </c>
      <c r="C73" s="55" t="str">
        <f>Lähtöluettelo!C12</f>
        <v>       ?</v>
      </c>
      <c r="D73" s="45" t="str">
        <f>Lähtöluettelo!D12</f>
        <v>Seniorit</v>
      </c>
      <c r="E73" s="46">
        <f>AJAT!E12</f>
        <v>0.40254629629629629</v>
      </c>
      <c r="F73" s="46">
        <f>AJAT!F12</f>
        <v>0.4060185185185185</v>
      </c>
      <c r="G73" s="47">
        <f>SUM(F73-E73)</f>
        <v>3.4722222222222099E-3</v>
      </c>
      <c r="H73" s="47"/>
      <c r="I73" s="46">
        <f>AJAT!I12</f>
        <v>0.40682870370370372</v>
      </c>
      <c r="J73" s="46">
        <f>AJAT!J12</f>
        <v>0.41030092592592587</v>
      </c>
      <c r="K73" s="47">
        <f>SUM(J73-I73)</f>
        <v>3.4722222222221544E-3</v>
      </c>
      <c r="L73" s="47"/>
      <c r="M73" s="46">
        <f>AJAT!M12</f>
        <v>0.45266203703703706</v>
      </c>
      <c r="N73" s="46">
        <f>AJAT!N12</f>
        <v>0.45613425925925927</v>
      </c>
      <c r="O73" s="47">
        <f>SUM(N73-M73)</f>
        <v>3.4722222222222099E-3</v>
      </c>
      <c r="P73" s="85">
        <f>SUM(G73+K73+O73)</f>
        <v>1.0416666666666574E-2</v>
      </c>
      <c r="Q73" s="3">
        <f t="shared" si="3"/>
        <v>5.5511151231257827E-17</v>
      </c>
      <c r="R73" s="2"/>
      <c r="S73" s="3">
        <f t="shared" si="4"/>
        <v>8.310185185185115E-3</v>
      </c>
    </row>
    <row r="74" spans="1:19" ht="15.75" x14ac:dyDescent="0.25">
      <c r="A74" s="57">
        <v>32</v>
      </c>
      <c r="B74" s="58" t="e">
        <f>Lähtöluettelo!#REF!</f>
        <v>#REF!</v>
      </c>
      <c r="C74" s="58" t="e">
        <f>Lähtöluettelo!#REF!</f>
        <v>#REF!</v>
      </c>
      <c r="D74" s="42" t="e">
        <f>Lähtöluettelo!#REF!</f>
        <v>#REF!</v>
      </c>
      <c r="E74" s="43">
        <f>AJAT!E30</f>
        <v>0.40856481481481483</v>
      </c>
      <c r="F74" s="43">
        <f>AJAT!F30</f>
        <v>0.41203703703703703</v>
      </c>
      <c r="G74" s="44">
        <f>SUM(F74-E74)</f>
        <v>3.4722222222222099E-3</v>
      </c>
      <c r="H74" s="44"/>
      <c r="I74" s="43">
        <f>AJAT!I30</f>
        <v>0.41446759259259264</v>
      </c>
      <c r="J74" s="43">
        <f>AJAT!J30</f>
        <v>0.41793981481481479</v>
      </c>
      <c r="K74" s="44">
        <f>SUM(J74-I74)</f>
        <v>3.4722222222221544E-3</v>
      </c>
      <c r="L74" s="44"/>
      <c r="M74" s="43">
        <f>AJAT!M30</f>
        <v>0.45474537037037038</v>
      </c>
      <c r="N74" s="43">
        <f>AJAT!N30</f>
        <v>0.45821759259259259</v>
      </c>
      <c r="O74" s="44">
        <f>SUM(N74-M74)</f>
        <v>3.4722222222222099E-3</v>
      </c>
      <c r="P74" s="89">
        <f>SUM(G74+K74+O74)</f>
        <v>1.0416666666666574E-2</v>
      </c>
      <c r="Q74" s="3">
        <f t="shared" si="3"/>
        <v>0</v>
      </c>
      <c r="R74" s="2"/>
      <c r="S74" s="3">
        <f t="shared" si="4"/>
        <v>8.310185185185115E-3</v>
      </c>
    </row>
    <row r="75" spans="1:19" ht="15.75" x14ac:dyDescent="0.25">
      <c r="A75" s="59">
        <v>45</v>
      </c>
      <c r="B75" s="60" t="e">
        <f>Lähtöluettelo!#REF!</f>
        <v>#REF!</v>
      </c>
      <c r="C75" s="60" t="e">
        <f>Lähtöluettelo!#REF!</f>
        <v>#REF!</v>
      </c>
      <c r="D75" s="49" t="e">
        <f>Lähtöluettelo!#REF!</f>
        <v>#REF!</v>
      </c>
      <c r="E75" s="50">
        <f>AJAT!E43</f>
        <v>0.4133101851851852</v>
      </c>
      <c r="F75" s="50">
        <f>AJAT!F43</f>
        <v>0.41678240740740741</v>
      </c>
      <c r="G75" s="51">
        <f>SUM(F75-E75)</f>
        <v>3.4722222222222099E-3</v>
      </c>
      <c r="H75" s="51"/>
      <c r="I75" s="50">
        <f>AJAT!I43</f>
        <v>0.41817129629629629</v>
      </c>
      <c r="J75" s="50">
        <f>AJAT!J43</f>
        <v>0.4216435185185185</v>
      </c>
      <c r="K75" s="51">
        <f>SUM(J75-I75)</f>
        <v>3.4722222222222099E-3</v>
      </c>
      <c r="L75" s="51"/>
      <c r="M75" s="50">
        <f>AJAT!M43</f>
        <v>0.45844907407407409</v>
      </c>
      <c r="N75" s="50">
        <f>AJAT!N43</f>
        <v>0.46192129629629625</v>
      </c>
      <c r="O75" s="51">
        <f>SUM(N75-M75)</f>
        <v>3.4722222222221544E-3</v>
      </c>
      <c r="P75" s="87">
        <f>SUM(G75+K75+O75)</f>
        <v>1.0416666666666574E-2</v>
      </c>
      <c r="Q75" s="3">
        <f t="shared" si="3"/>
        <v>0</v>
      </c>
      <c r="R75" s="2"/>
      <c r="S75" s="3">
        <f t="shared" si="4"/>
        <v>8.310185185185115E-3</v>
      </c>
    </row>
    <row r="76" spans="1:19" ht="15.75" x14ac:dyDescent="0.25">
      <c r="A76" s="54">
        <v>13</v>
      </c>
      <c r="B76" s="55" t="str">
        <f>Lähtöluettelo!B15</f>
        <v>Hannu Antila *</v>
      </c>
      <c r="C76" s="55" t="str">
        <f>Lähtöluettelo!C15</f>
        <v>       ?</v>
      </c>
      <c r="D76" s="45" t="str">
        <f>Lähtöluettelo!D15</f>
        <v>Seniorit</v>
      </c>
      <c r="E76" s="46">
        <f>AJAT!E15</f>
        <v>0.40324074074074073</v>
      </c>
      <c r="F76" s="46">
        <f>AJAT!F15</f>
        <v>0.40671296296296294</v>
      </c>
      <c r="G76" s="47">
        <f>SUM(F76-E76)</f>
        <v>3.4722222222222099E-3</v>
      </c>
      <c r="H76" s="47"/>
      <c r="I76" s="46">
        <f>AJAT!I15</f>
        <v>0.40810185185185183</v>
      </c>
      <c r="J76" s="46">
        <f>AJAT!J15</f>
        <v>0.41157407407407409</v>
      </c>
      <c r="K76" s="47">
        <f>SUM(J76-I76)</f>
        <v>3.4722222222222654E-3</v>
      </c>
      <c r="L76" s="47"/>
      <c r="M76" s="46">
        <f>AJAT!M15</f>
        <v>0.45324074074074078</v>
      </c>
      <c r="N76" s="46">
        <f>AJAT!N15</f>
        <v>0.45671296296296293</v>
      </c>
      <c r="O76" s="47">
        <f>SUM(N76-M76)</f>
        <v>3.4722222222221544E-3</v>
      </c>
      <c r="P76" s="85">
        <f>SUM(G76+K76+O76)</f>
        <v>1.041666666666663E-2</v>
      </c>
      <c r="Q76" s="3">
        <f t="shared" si="3"/>
        <v>5.5511151231257827E-17</v>
      </c>
      <c r="R76" s="2"/>
      <c r="S76" s="3">
        <f t="shared" si="4"/>
        <v>8.3101851851851705E-3</v>
      </c>
    </row>
    <row r="77" spans="1:19" ht="15.75" x14ac:dyDescent="0.25">
      <c r="A77" s="57">
        <v>84</v>
      </c>
      <c r="B77" s="58" t="e">
        <f>Lähtöluettelo!#REF!</f>
        <v>#REF!</v>
      </c>
      <c r="C77" s="58" t="e">
        <f>Lähtöluettelo!#REF!</f>
        <v>#REF!</v>
      </c>
      <c r="D77" s="42" t="e">
        <f>Lähtöluettelo!#REF!</f>
        <v>#REF!</v>
      </c>
      <c r="E77" s="43">
        <f>AJAT!E82</f>
        <v>0.42523148148148149</v>
      </c>
      <c r="F77" s="43">
        <f>AJAT!F82</f>
        <v>0.42870370370370375</v>
      </c>
      <c r="G77" s="44">
        <f>SUM(F77-E77)</f>
        <v>3.4722222222222654E-3</v>
      </c>
      <c r="H77" s="44"/>
      <c r="I77" s="43">
        <f>AJAT!I82</f>
        <v>0.43009259259259264</v>
      </c>
      <c r="J77" s="43">
        <f>AJAT!J82</f>
        <v>0.43356481481481479</v>
      </c>
      <c r="K77" s="44">
        <f>SUM(J77-I77)</f>
        <v>3.4722222222221544E-3</v>
      </c>
      <c r="L77" s="44"/>
      <c r="M77" s="43">
        <f>AJAT!M82</f>
        <v>0.47037037037037038</v>
      </c>
      <c r="N77" s="43">
        <f>AJAT!N82</f>
        <v>0.47384259259259259</v>
      </c>
      <c r="O77" s="44">
        <f>SUM(N77-M77)</f>
        <v>3.4722222222222099E-3</v>
      </c>
      <c r="P77" s="89">
        <f>SUM(G77+K77+O77)</f>
        <v>1.041666666666663E-2</v>
      </c>
      <c r="Q77" s="3">
        <f t="shared" si="3"/>
        <v>0</v>
      </c>
      <c r="R77" s="2"/>
      <c r="S77" s="3">
        <f t="shared" si="4"/>
        <v>8.3101851851851705E-3</v>
      </c>
    </row>
    <row r="78" spans="1:19" ht="15.75" x14ac:dyDescent="0.25">
      <c r="A78" s="2">
        <v>15</v>
      </c>
      <c r="B78" s="10" t="e">
        <f>Lähtöluettelo!#REF!</f>
        <v>#REF!</v>
      </c>
      <c r="C78" s="10" t="e">
        <f>Lähtöluettelo!#REF!</f>
        <v>#REF!</v>
      </c>
      <c r="D78" s="16" t="e">
        <f>Lähtöluettelo!#REF!</f>
        <v>#REF!</v>
      </c>
      <c r="E78" s="101">
        <f>AJAT!E17</f>
        <v>0.40358796296296301</v>
      </c>
      <c r="F78" s="101">
        <f>AJAT!F17</f>
        <v>0.40706018518518516</v>
      </c>
      <c r="G78" s="48">
        <f>SUM(F78-E78)</f>
        <v>3.4722222222221544E-3</v>
      </c>
      <c r="H78" s="48"/>
      <c r="I78" s="101">
        <f>AJAT!I17</f>
        <v>0.40844907407407405</v>
      </c>
      <c r="J78" s="101">
        <f>AJAT!J17</f>
        <v>0.41192129629629631</v>
      </c>
      <c r="K78" s="48">
        <f>SUM(J78-I78)</f>
        <v>3.4722222222222654E-3</v>
      </c>
      <c r="L78" s="48"/>
      <c r="M78" s="101">
        <f>AJAT!M17</f>
        <v>0.45358796296296294</v>
      </c>
      <c r="N78" s="101">
        <f>AJAT!N17</f>
        <v>0.45706018518518521</v>
      </c>
      <c r="O78" s="48">
        <f>SUM(N78-M78)</f>
        <v>3.4722222222222654E-3</v>
      </c>
      <c r="P78" s="86">
        <f>SUM(G78+K78+O78)</f>
        <v>1.0416666666666685E-2</v>
      </c>
      <c r="Q78" s="3">
        <f t="shared" si="3"/>
        <v>5.5511151231257827E-17</v>
      </c>
      <c r="R78" s="2"/>
      <c r="S78" s="3">
        <f t="shared" si="4"/>
        <v>8.310185185185226E-3</v>
      </c>
    </row>
    <row r="79" spans="1:19" ht="15.75" x14ac:dyDescent="0.25">
      <c r="A79" s="2">
        <v>31</v>
      </c>
      <c r="B79" s="10" t="e">
        <f>Lähtöluettelo!#REF!</f>
        <v>#REF!</v>
      </c>
      <c r="C79" s="10" t="e">
        <f>Lähtöluettelo!#REF!</f>
        <v>#REF!</v>
      </c>
      <c r="D79" s="16" t="e">
        <f>Lähtöluettelo!#REF!</f>
        <v>#REF!</v>
      </c>
      <c r="E79" s="101">
        <f>AJAT!E29</f>
        <v>0.40844907407407405</v>
      </c>
      <c r="F79" s="101">
        <f>AJAT!F29</f>
        <v>0.41192129629629631</v>
      </c>
      <c r="G79" s="48">
        <f>SUM(F79-E79)</f>
        <v>3.4722222222222654E-3</v>
      </c>
      <c r="H79" s="48"/>
      <c r="I79" s="101">
        <f>AJAT!I29</f>
        <v>0.41435185185185186</v>
      </c>
      <c r="J79" s="101">
        <f>AJAT!J29</f>
        <v>0.41782407407407413</v>
      </c>
      <c r="K79" s="48">
        <f>SUM(J79-I79)</f>
        <v>3.4722222222222654E-3</v>
      </c>
      <c r="L79" s="48"/>
      <c r="M79" s="101">
        <f>AJAT!M29</f>
        <v>0.45462962962962966</v>
      </c>
      <c r="N79" s="101">
        <f>AJAT!N29</f>
        <v>0.45810185185185182</v>
      </c>
      <c r="O79" s="48">
        <f>SUM(N79-M79)</f>
        <v>3.4722222222221544E-3</v>
      </c>
      <c r="P79" s="86">
        <f>SUM(G79+K79+O79)</f>
        <v>1.0416666666666685E-2</v>
      </c>
      <c r="Q79" s="3">
        <f t="shared" si="3"/>
        <v>0</v>
      </c>
      <c r="R79" s="2"/>
      <c r="S79" s="3">
        <f t="shared" si="4"/>
        <v>8.310185185185226E-3</v>
      </c>
    </row>
    <row r="80" spans="1:19" ht="15.75" x14ac:dyDescent="0.25">
      <c r="A80" s="2">
        <v>80</v>
      </c>
      <c r="B80" s="10" t="str">
        <f>Lähtöluettelo!B71</f>
        <v>Mika Lindeqvist *</v>
      </c>
      <c r="C80" s="10" t="str">
        <f>Lähtöluettelo!C71</f>
        <v>       Kronan Swedish Army Limited Edition</v>
      </c>
      <c r="D80" s="16" t="str">
        <f>Lähtöluettelo!D71</f>
        <v>Historic</v>
      </c>
      <c r="E80" s="101">
        <f>AJAT!E78</f>
        <v>0.42442129629629632</v>
      </c>
      <c r="F80" s="101">
        <f>AJAT!F78</f>
        <v>0.42789351851851848</v>
      </c>
      <c r="G80" s="48">
        <f>SUM(F80-E80)</f>
        <v>3.4722222222221544E-3</v>
      </c>
      <c r="H80" s="48"/>
      <c r="I80" s="101">
        <f>AJAT!I78</f>
        <v>0.42928240740740736</v>
      </c>
      <c r="J80" s="101">
        <f>AJAT!J78</f>
        <v>0.43275462962962963</v>
      </c>
      <c r="K80" s="48">
        <f>SUM(J80-I80)</f>
        <v>3.4722222222222654E-3</v>
      </c>
      <c r="L80" s="48"/>
      <c r="M80" s="101">
        <f>AJAT!M78</f>
        <v>0.46956018518518516</v>
      </c>
      <c r="N80" s="101">
        <f>AJAT!N78</f>
        <v>0.47303240740740743</v>
      </c>
      <c r="O80" s="48">
        <f>SUM(N80-M80)</f>
        <v>3.4722222222222654E-3</v>
      </c>
      <c r="P80" s="86">
        <f>SUM(G80+K80+O80)</f>
        <v>1.0416666666666685E-2</v>
      </c>
      <c r="Q80" s="3">
        <f t="shared" si="3"/>
        <v>0</v>
      </c>
      <c r="R80" s="2"/>
      <c r="S80" s="3">
        <f t="shared" si="4"/>
        <v>8.310185185185226E-3</v>
      </c>
    </row>
    <row r="81" spans="1:19" ht="15.75" x14ac:dyDescent="0.25">
      <c r="A81" s="57">
        <v>83</v>
      </c>
      <c r="B81" s="58" t="e">
        <f>Lähtöluettelo!#REF!</f>
        <v>#REF!</v>
      </c>
      <c r="C81" s="58" t="e">
        <f>Lähtöluettelo!#REF!</f>
        <v>#REF!</v>
      </c>
      <c r="D81" s="42" t="e">
        <f>Lähtöluettelo!#REF!</f>
        <v>#REF!</v>
      </c>
      <c r="E81" s="43">
        <f>AJAT!E81</f>
        <v>0.42511574074074071</v>
      </c>
      <c r="F81" s="43">
        <f>AJAT!F81</f>
        <v>0.42858796296296298</v>
      </c>
      <c r="G81" s="44">
        <f>SUM(F81-E81)</f>
        <v>3.4722222222222654E-3</v>
      </c>
      <c r="H81" s="44"/>
      <c r="I81" s="43">
        <f>AJAT!I81</f>
        <v>0.42997685185185186</v>
      </c>
      <c r="J81" s="43">
        <f>AJAT!J81</f>
        <v>0.43344907407407413</v>
      </c>
      <c r="K81" s="44">
        <f>SUM(J81-I81)</f>
        <v>3.4722222222222654E-3</v>
      </c>
      <c r="L81" s="44"/>
      <c r="M81" s="43">
        <f>AJAT!M81</f>
        <v>0.47025462962962966</v>
      </c>
      <c r="N81" s="43">
        <f>AJAT!N81</f>
        <v>0.47372685185185182</v>
      </c>
      <c r="O81" s="44">
        <f>SUM(N81-M81)</f>
        <v>3.4722222222221544E-3</v>
      </c>
      <c r="P81" s="89">
        <f>SUM(G81+K81+O81)</f>
        <v>1.0416666666666685E-2</v>
      </c>
      <c r="Q81" s="3">
        <f t="shared" si="3"/>
        <v>0</v>
      </c>
      <c r="R81" s="2"/>
      <c r="S81" s="3">
        <f t="shared" si="4"/>
        <v>8.310185185185226E-3</v>
      </c>
    </row>
    <row r="82" spans="1:19" ht="15.75" x14ac:dyDescent="0.25">
      <c r="A82" s="7">
        <v>9</v>
      </c>
      <c r="B82" s="56" t="e">
        <f>Lähtöluettelo!#REF!</f>
        <v>#REF!</v>
      </c>
      <c r="C82" s="56" t="e">
        <f>Lähtöluettelo!#REF!</f>
        <v>#REF!</v>
      </c>
      <c r="D82" s="39" t="e">
        <f>Lähtöluettelo!#REF!</f>
        <v>#REF!</v>
      </c>
      <c r="E82" s="40">
        <f>AJAT!E11</f>
        <v>0.40254629629629629</v>
      </c>
      <c r="F82" s="40">
        <f>AJAT!F11</f>
        <v>0.4060185185185185</v>
      </c>
      <c r="G82" s="41">
        <f>SUM(F82-E82)</f>
        <v>3.4722222222222099E-3</v>
      </c>
      <c r="H82" s="41"/>
      <c r="I82" s="40">
        <f>AJAT!I11</f>
        <v>0.40671296296296294</v>
      </c>
      <c r="J82" s="40">
        <f>AJAT!J11</f>
        <v>0.41018518518518521</v>
      </c>
      <c r="K82" s="41">
        <f>SUM(J82-I82)</f>
        <v>3.4722222222222654E-3</v>
      </c>
      <c r="L82" s="41"/>
      <c r="M82" s="40">
        <f>AJAT!M11</f>
        <v>0.45254629629629628</v>
      </c>
      <c r="N82" s="40">
        <f>AJAT!N11</f>
        <v>0.45601851851851855</v>
      </c>
      <c r="O82" s="41">
        <f>SUM(N82-M82)</f>
        <v>3.4722222222222654E-3</v>
      </c>
      <c r="P82" s="84">
        <f>SUM(G82+K82+O82)</f>
        <v>1.0416666666666741E-2</v>
      </c>
      <c r="Q82" s="3">
        <f>SUM(P82-P81)</f>
        <v>5.5511151231257827E-17</v>
      </c>
      <c r="R82" s="2"/>
      <c r="S82" s="3">
        <f t="shared" si="4"/>
        <v>8.3101851851852815E-3</v>
      </c>
    </row>
    <row r="83" spans="1:19" ht="15.75" x14ac:dyDescent="0.25">
      <c r="A83" s="2">
        <v>55</v>
      </c>
      <c r="B83" s="10" t="str">
        <f>Lähtöluettelo!B47</f>
        <v>Mika Porkka *</v>
      </c>
      <c r="C83" s="10" t="str">
        <f>Lähtöluettelo!C47</f>
        <v>       Helkama Hyper</v>
      </c>
      <c r="D83" s="16" t="str">
        <f>Lähtöluettelo!D47</f>
        <v>Historic</v>
      </c>
      <c r="E83" s="101">
        <f>AJAT!E53</f>
        <v>0.41643518518518513</v>
      </c>
      <c r="F83" s="101">
        <f>AJAT!F53</f>
        <v>0.4199074074074074</v>
      </c>
      <c r="G83" s="48">
        <f>SUM(F83-E83)</f>
        <v>3.4722222222222654E-3</v>
      </c>
      <c r="H83" s="48"/>
      <c r="I83" s="101">
        <f>AJAT!I53</f>
        <v>0.42094907407407406</v>
      </c>
      <c r="J83" s="101">
        <f>AJAT!J53</f>
        <v>0.42442129629629632</v>
      </c>
      <c r="K83" s="48">
        <f>SUM(J83-I83)</f>
        <v>3.4722222222222654E-3</v>
      </c>
      <c r="L83" s="48"/>
      <c r="M83" s="101">
        <f>AJAT!M53</f>
        <v>0.46157407407407408</v>
      </c>
      <c r="N83" s="101">
        <f>AJAT!N53</f>
        <v>0.46504629629629629</v>
      </c>
      <c r="O83" s="48">
        <f>SUM(N83-M83)</f>
        <v>3.4722222222222099E-3</v>
      </c>
      <c r="P83" s="86">
        <f>SUM(G83+K83+O83)</f>
        <v>1.0416666666666741E-2</v>
      </c>
      <c r="Q83" s="3">
        <f>SUM(P83-P82)</f>
        <v>0</v>
      </c>
      <c r="R83" s="2"/>
      <c r="S83" s="3">
        <f t="shared" si="4"/>
        <v>8.3101851851852815E-3</v>
      </c>
    </row>
    <row r="84" spans="1:19" ht="15.75" x14ac:dyDescent="0.25">
      <c r="A84" s="2">
        <v>78</v>
      </c>
      <c r="B84" s="10" t="e">
        <f>Lähtöluettelo!#REF!</f>
        <v>#REF!</v>
      </c>
      <c r="C84" s="10" t="e">
        <f>Lähtöluettelo!#REF!</f>
        <v>#REF!</v>
      </c>
      <c r="D84" s="16" t="e">
        <f>Lähtöluettelo!#REF!</f>
        <v>#REF!</v>
      </c>
      <c r="E84" s="101">
        <f>AJAT!E76</f>
        <v>0.42407407407407405</v>
      </c>
      <c r="F84" s="101">
        <f>AJAT!F76</f>
        <v>0.42754629629629631</v>
      </c>
      <c r="G84" s="48">
        <f>SUM(F84-E84)</f>
        <v>3.4722222222222654E-3</v>
      </c>
      <c r="H84" s="48"/>
      <c r="I84" s="101">
        <f>AJAT!I76</f>
        <v>0.4289351851851852</v>
      </c>
      <c r="J84" s="101">
        <f>AJAT!J76</f>
        <v>0.43240740740740741</v>
      </c>
      <c r="K84" s="48">
        <f>SUM(J84-I84)</f>
        <v>3.4722222222222099E-3</v>
      </c>
      <c r="L84" s="48"/>
      <c r="M84" s="101">
        <f>AJAT!M76</f>
        <v>0.46921296296296294</v>
      </c>
      <c r="N84" s="101">
        <f>AJAT!N76</f>
        <v>0.47268518518518521</v>
      </c>
      <c r="O84" s="48">
        <f>SUM(N84-M84)</f>
        <v>3.4722222222222654E-3</v>
      </c>
      <c r="P84" s="86">
        <f>SUM(G84+K84+O84)</f>
        <v>1.0416666666666741E-2</v>
      </c>
      <c r="Q84" s="3">
        <f t="shared" si="3"/>
        <v>0</v>
      </c>
      <c r="R84" s="2"/>
      <c r="S84" s="3">
        <f t="shared" si="4"/>
        <v>8.3101851851852815E-3</v>
      </c>
    </row>
    <row r="85" spans="1:19" ht="15.75" x14ac:dyDescent="0.25">
      <c r="A85" s="59">
        <v>39</v>
      </c>
      <c r="B85" s="60" t="e">
        <f>Lähtöluettelo!#REF!</f>
        <v>#REF!</v>
      </c>
      <c r="C85" s="60" t="e">
        <f>Lähtöluettelo!#REF!</f>
        <v>#REF!</v>
      </c>
      <c r="D85" s="49" t="e">
        <f>Lähtöluettelo!#REF!</f>
        <v>#REF!</v>
      </c>
      <c r="E85" s="50">
        <f>AJAT!E37</f>
        <v>0.41087962962962959</v>
      </c>
      <c r="F85" s="50">
        <f>AJAT!F37</f>
        <v>0.41435185185185186</v>
      </c>
      <c r="G85" s="51">
        <f>SUM(F85-E85)</f>
        <v>3.4722222222222654E-3</v>
      </c>
      <c r="H85" s="51"/>
      <c r="I85" s="50">
        <f>AJAT!I37</f>
        <v>0.41643518518518513</v>
      </c>
      <c r="J85" s="50">
        <f>AJAT!J37</f>
        <v>0.4199074074074074</v>
      </c>
      <c r="K85" s="51">
        <f>SUM(J85-I85)</f>
        <v>3.4722222222222654E-3</v>
      </c>
      <c r="L85" s="51"/>
      <c r="M85" s="50">
        <f>AJAT!M37</f>
        <v>0.45671296296296293</v>
      </c>
      <c r="N85" s="50">
        <f>AJAT!N37</f>
        <v>0.4601851851851852</v>
      </c>
      <c r="O85" s="51">
        <f>SUM(N85-M85)</f>
        <v>3.4722222222222654E-3</v>
      </c>
      <c r="P85" s="87">
        <f>SUM(G85+K85+O85)</f>
        <v>1.0416666666666796E-2</v>
      </c>
      <c r="Q85" s="3">
        <f t="shared" si="3"/>
        <v>5.5511151231257827E-17</v>
      </c>
      <c r="R85" s="2"/>
      <c r="S85" s="3">
        <f t="shared" si="4"/>
        <v>8.310185185185337E-3</v>
      </c>
    </row>
  </sheetData>
  <autoFilter ref="A2:P2">
    <sortState ref="A3:P85">
      <sortCondition ref="P2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5"/>
  <sheetViews>
    <sheetView workbookViewId="0">
      <selection activeCell="A34" sqref="A34:V35"/>
    </sheetView>
  </sheetViews>
  <sheetFormatPr defaultRowHeight="15" x14ac:dyDescent="0.2"/>
  <cols>
    <col min="2" max="2" width="20.88671875" style="10" bestFit="1" customWidth="1"/>
    <col min="3" max="3" width="34" style="10" hidden="1" customWidth="1"/>
    <col min="4" max="4" width="14.33203125" style="10" customWidth="1"/>
    <col min="5" max="7" width="8.88671875" hidden="1" customWidth="1"/>
    <col min="8" max="8" width="2" hidden="1" customWidth="1"/>
    <col min="9" max="11" width="8.88671875" hidden="1" customWidth="1"/>
    <col min="12" max="12" width="1.6640625" hidden="1" customWidth="1"/>
    <col min="13" max="15" width="8.88671875" hidden="1" customWidth="1"/>
    <col min="16" max="16" width="1.21875" hidden="1" customWidth="1"/>
    <col min="20" max="20" width="19.88671875" style="2" bestFit="1" customWidth="1"/>
    <col min="21" max="21" width="12.109375" bestFit="1" customWidth="1"/>
    <col min="22" max="22" width="17.21875" bestFit="1" customWidth="1"/>
    <col min="23" max="23" width="12.77734375" bestFit="1" customWidth="1"/>
  </cols>
  <sheetData>
    <row r="1" spans="1:23" ht="15.75" x14ac:dyDescent="0.25">
      <c r="A1" s="2"/>
      <c r="D1" s="16"/>
      <c r="E1" s="4" t="s">
        <v>6</v>
      </c>
      <c r="F1" s="4"/>
      <c r="G1" s="5"/>
      <c r="H1" s="5"/>
      <c r="I1" s="8" t="s">
        <v>7</v>
      </c>
      <c r="J1" s="8"/>
      <c r="K1" s="9"/>
      <c r="L1" s="9"/>
      <c r="M1" s="4" t="s">
        <v>8</v>
      </c>
      <c r="N1" s="4"/>
      <c r="O1" s="5"/>
      <c r="P1" s="5"/>
      <c r="Q1" s="83" t="s">
        <v>9</v>
      </c>
      <c r="R1" s="8"/>
      <c r="S1" s="9"/>
    </row>
    <row r="2" spans="1:23" ht="16.5" thickBot="1" x14ac:dyDescent="0.3">
      <c r="A2" s="11" t="s">
        <v>0</v>
      </c>
      <c r="B2" s="11" t="s">
        <v>269</v>
      </c>
      <c r="C2" s="11" t="s">
        <v>2</v>
      </c>
      <c r="D2" s="17" t="s">
        <v>1</v>
      </c>
      <c r="E2" s="18" t="s">
        <v>3</v>
      </c>
      <c r="F2" s="12" t="s">
        <v>4</v>
      </c>
      <c r="G2" s="13" t="s">
        <v>5</v>
      </c>
      <c r="H2" s="13"/>
      <c r="I2" s="14" t="s">
        <v>3</v>
      </c>
      <c r="J2" s="14" t="s">
        <v>4</v>
      </c>
      <c r="K2" s="15" t="s">
        <v>5</v>
      </c>
      <c r="L2" s="15"/>
      <c r="M2" s="12" t="s">
        <v>3</v>
      </c>
      <c r="N2" s="12" t="s">
        <v>4</v>
      </c>
      <c r="O2" s="13" t="s">
        <v>5</v>
      </c>
      <c r="P2" s="13"/>
      <c r="Q2" s="14" t="s">
        <v>3</v>
      </c>
      <c r="R2" s="14" t="s">
        <v>4</v>
      </c>
      <c r="S2" s="15" t="s">
        <v>5</v>
      </c>
      <c r="T2" s="90" t="s">
        <v>273</v>
      </c>
      <c r="U2" s="2" t="s">
        <v>277</v>
      </c>
      <c r="V2" s="2" t="s">
        <v>279</v>
      </c>
      <c r="W2" s="2" t="s">
        <v>278</v>
      </c>
    </row>
    <row r="3" spans="1:23" ht="15.75" x14ac:dyDescent="0.25">
      <c r="A3" s="57">
        <v>21</v>
      </c>
      <c r="B3" s="58" t="str">
        <f>Lähtöluettelo!B18</f>
        <v>Sami Heikkilä</v>
      </c>
      <c r="C3" s="58" t="str">
        <f>Lähtöluettelo!C18</f>
        <v>       Nishiki X-29 WRC</v>
      </c>
      <c r="D3" s="42" t="str">
        <f>Lähtöluettelo!D18</f>
        <v>WRC</v>
      </c>
      <c r="E3" s="43">
        <f>AJAT!E19</f>
        <v>0.4055555555555555</v>
      </c>
      <c r="F3" s="43">
        <f>AJAT!F19</f>
        <v>0.40591435185185182</v>
      </c>
      <c r="G3" s="121">
        <f>SUM(F3-E3)</f>
        <v>3.5879629629631538E-4</v>
      </c>
      <c r="H3" s="121"/>
      <c r="I3" s="43">
        <f>AJAT!I19</f>
        <v>0.41111111111111115</v>
      </c>
      <c r="J3" s="43">
        <f>AJAT!J19</f>
        <v>0.41210648148148149</v>
      </c>
      <c r="K3" s="121">
        <f>SUM(J3-I3)</f>
        <v>9.9537037037034093E-4</v>
      </c>
      <c r="L3" s="121"/>
      <c r="M3" s="43">
        <f>AJAT!M19</f>
        <v>0.47187499999999999</v>
      </c>
      <c r="N3" s="43">
        <f>AJAT!N19</f>
        <v>0.47262731481481479</v>
      </c>
      <c r="O3" s="121">
        <f>SUM(N3-M3)</f>
        <v>7.5231481481480289E-4</v>
      </c>
      <c r="P3" s="121"/>
      <c r="Q3" s="43">
        <f>AJAT!Q19</f>
        <v>0.51145833333333335</v>
      </c>
      <c r="R3" s="43">
        <f>AJAT!R19</f>
        <v>0.51247685185185188</v>
      </c>
      <c r="S3" s="121">
        <f>SUM(R3-Q3)</f>
        <v>1.0185185185185297E-3</v>
      </c>
      <c r="T3" s="89">
        <f>SUM(G3+K3+O3+S3)</f>
        <v>3.1249999999999889E-3</v>
      </c>
      <c r="U3" s="3">
        <f>SUM(T3-T3)</f>
        <v>0</v>
      </c>
      <c r="V3" s="86">
        <f>SUM(T3-T3)</f>
        <v>0</v>
      </c>
      <c r="W3" s="3">
        <f>T3-$T$3</f>
        <v>0</v>
      </c>
    </row>
    <row r="4" spans="1:23" ht="15.75" x14ac:dyDescent="0.25">
      <c r="A4" s="57">
        <v>73</v>
      </c>
      <c r="B4" s="58" t="str">
        <f>Lähtöluettelo!B65</f>
        <v>Antti Nousiainen</v>
      </c>
      <c r="C4" s="58" t="str">
        <f>Lähtöluettelo!C65</f>
        <v>       CyclePro Retro WRC</v>
      </c>
      <c r="D4" s="42" t="str">
        <f>Lähtöluettelo!D65</f>
        <v>WRC</v>
      </c>
      <c r="E4" s="43">
        <f>AJAT!E71</f>
        <v>0.4225694444444445</v>
      </c>
      <c r="F4" s="43">
        <f>AJAT!F71</f>
        <v>0.42302083333333335</v>
      </c>
      <c r="G4" s="44">
        <f>SUM(F4-E4)</f>
        <v>4.5138888888884843E-4</v>
      </c>
      <c r="H4" s="44"/>
      <c r="I4" s="43">
        <f>AJAT!I71</f>
        <v>0.42743055555555554</v>
      </c>
      <c r="J4" s="43">
        <f>AJAT!J71</f>
        <v>0.42836805555555557</v>
      </c>
      <c r="K4" s="44">
        <f>SUM(J4-I4)</f>
        <v>9.3750000000003553E-4</v>
      </c>
      <c r="L4" s="44"/>
      <c r="M4" s="43">
        <f>AJAT!M71</f>
        <v>0.46770833333333334</v>
      </c>
      <c r="N4" s="43">
        <f>AJAT!N71</f>
        <v>0.46847222222222223</v>
      </c>
      <c r="O4" s="44">
        <f>SUM(N4-M4)</f>
        <v>7.6388888888889728E-4</v>
      </c>
      <c r="P4" s="44"/>
      <c r="Q4" s="43">
        <f>AJAT!Q71</f>
        <v>0.50694444444444442</v>
      </c>
      <c r="R4" s="43">
        <f>AJAT!R71</f>
        <v>0.50798611111111114</v>
      </c>
      <c r="S4" s="44">
        <f>SUM(R4-Q4)</f>
        <v>1.0416666666667185E-3</v>
      </c>
      <c r="T4" s="89">
        <f>SUM(G4+K4+O4+S4)</f>
        <v>3.1944444444444997E-3</v>
      </c>
      <c r="U4" s="3">
        <f>SUM(T4-T3)</f>
        <v>6.9444444444510811E-5</v>
      </c>
      <c r="V4" s="3">
        <f>T4-$T$3</f>
        <v>6.9444444444510811E-5</v>
      </c>
      <c r="W4" s="3">
        <f>T4-$T$3</f>
        <v>6.9444444444510811E-5</v>
      </c>
    </row>
    <row r="5" spans="1:23" ht="15.75" x14ac:dyDescent="0.25">
      <c r="A5" s="57">
        <v>47</v>
      </c>
      <c r="B5" s="58" t="str">
        <f>Lähtöluettelo!B39</f>
        <v>Anssi Tawast</v>
      </c>
      <c r="C5" s="58" t="str">
        <f>Lähtöluettelo!C39</f>
        <v>       Focus WRC</v>
      </c>
      <c r="D5" s="42" t="str">
        <f>Lähtöluettelo!D39</f>
        <v>WRC</v>
      </c>
      <c r="E5" s="43">
        <f>AJAT!E45</f>
        <v>0.41388888888888892</v>
      </c>
      <c r="F5" s="43">
        <f>AJAT!F45</f>
        <v>0.4142939814814815</v>
      </c>
      <c r="G5" s="44">
        <f>SUM(F5-E5)</f>
        <v>4.050925925925819E-4</v>
      </c>
      <c r="H5" s="44"/>
      <c r="I5" s="43">
        <f>AJAT!I45</f>
        <v>0.41840277777777773</v>
      </c>
      <c r="J5" s="43">
        <f>AJAT!J45</f>
        <v>0.41942129629629626</v>
      </c>
      <c r="K5" s="44">
        <f>SUM(J5-I5)</f>
        <v>1.0185185185185297E-3</v>
      </c>
      <c r="L5" s="44"/>
      <c r="M5" s="43">
        <f>AJAT!M45</f>
        <v>0.45902777777777781</v>
      </c>
      <c r="N5" s="43">
        <f>AJAT!N45</f>
        <v>0.45981481481481484</v>
      </c>
      <c r="O5" s="44">
        <f>SUM(N5-M5)</f>
        <v>7.8703703703703054E-4</v>
      </c>
      <c r="P5" s="44"/>
      <c r="Q5" s="43">
        <f>AJAT!Q45</f>
        <v>0.4982638888888889</v>
      </c>
      <c r="R5" s="43">
        <f>AJAT!R45</f>
        <v>0.49927083333333333</v>
      </c>
      <c r="S5" s="44">
        <f>SUM(R5-Q5)</f>
        <v>1.0069444444444353E-3</v>
      </c>
      <c r="T5" s="89">
        <f>SUM(G5+K5+O5+S5)</f>
        <v>3.2175925925925775E-3</v>
      </c>
      <c r="U5" s="3">
        <f t="shared" ref="U5:U68" si="0">SUM(T5-T4)</f>
        <v>2.3148148148077752E-5</v>
      </c>
      <c r="V5" s="3">
        <f t="shared" ref="V5:V29" si="1">T5-$T$3</f>
        <v>9.2592592592588563E-5</v>
      </c>
      <c r="W5" s="3">
        <f t="shared" ref="W5:W68" si="2">T5-$T$3</f>
        <v>9.2592592592588563E-5</v>
      </c>
    </row>
    <row r="6" spans="1:23" ht="15.75" x14ac:dyDescent="0.25">
      <c r="A6" s="57">
        <v>38</v>
      </c>
      <c r="B6" s="58" t="str">
        <f>Lähtöluettelo!B32</f>
        <v>Jani "Jaquels" Käyhty</v>
      </c>
      <c r="C6" s="58" t="str">
        <f>Lähtöluettelo!C32</f>
        <v>       Pivot Team Finland</v>
      </c>
      <c r="D6" s="42" t="str">
        <f>Lähtöluettelo!D32</f>
        <v>WRC</v>
      </c>
      <c r="E6" s="43">
        <f>AJAT!E36</f>
        <v>0.41076388888888887</v>
      </c>
      <c r="F6" s="43">
        <f>AJAT!F36</f>
        <v>0.41111111111111115</v>
      </c>
      <c r="G6" s="44">
        <f>SUM(F6-E6)</f>
        <v>3.472222222222765E-4</v>
      </c>
      <c r="H6" s="44"/>
      <c r="I6" s="43">
        <f>AJAT!I36</f>
        <v>0.41631944444444446</v>
      </c>
      <c r="J6" s="43">
        <f>AJAT!J36</f>
        <v>0.41734953703703703</v>
      </c>
      <c r="K6" s="44">
        <f>SUM(J6-I6)</f>
        <v>1.0300925925925686E-3</v>
      </c>
      <c r="L6" s="44"/>
      <c r="M6" s="43">
        <f>AJAT!M36</f>
        <v>0.45659722222222227</v>
      </c>
      <c r="N6" s="43">
        <f>AJAT!N36</f>
        <v>0.45741898148148147</v>
      </c>
      <c r="O6" s="44">
        <f>SUM(N6-M6)</f>
        <v>8.2175925925920268E-4</v>
      </c>
      <c r="P6" s="44"/>
      <c r="Q6" s="43">
        <f>AJAT!Q36</f>
        <v>0.51631944444444444</v>
      </c>
      <c r="R6" s="43">
        <f>AJAT!R36</f>
        <v>0.51736111111111105</v>
      </c>
      <c r="S6" s="44">
        <f>SUM(R6-Q6)</f>
        <v>1.0416666666666075E-3</v>
      </c>
      <c r="T6" s="89">
        <f>SUM(G6+K6+O6+S6)</f>
        <v>3.2407407407406552E-3</v>
      </c>
      <c r="U6" s="3">
        <f t="shared" si="0"/>
        <v>2.3148148148077752E-5</v>
      </c>
      <c r="V6" s="3">
        <f t="shared" si="1"/>
        <v>1.1574074074066631E-4</v>
      </c>
      <c r="W6" s="3">
        <f t="shared" si="2"/>
        <v>1.1574074074066631E-4</v>
      </c>
    </row>
    <row r="7" spans="1:23" ht="15.75" x14ac:dyDescent="0.25">
      <c r="A7" s="57">
        <v>20</v>
      </c>
      <c r="B7" s="58" t="str">
        <f>Lähtöluettelo!B17</f>
        <v>Markus Autio</v>
      </c>
      <c r="C7" s="58" t="str">
        <f>Lähtöluettelo!C17</f>
        <v>       Radon, viimevuotinen kehitysversio</v>
      </c>
      <c r="D7" s="42" t="str">
        <f>Lähtöluettelo!D17</f>
        <v>WRC</v>
      </c>
      <c r="E7" s="43">
        <f>AJAT!E18</f>
        <v>0.40520833333333334</v>
      </c>
      <c r="F7" s="43">
        <f>AJAT!F18</f>
        <v>0.40562499999999996</v>
      </c>
      <c r="G7" s="44">
        <f>SUM(F7-E7)</f>
        <v>4.1666666666662078E-4</v>
      </c>
      <c r="H7" s="44"/>
      <c r="I7" s="43">
        <f>AJAT!I18</f>
        <v>0.41076388888888887</v>
      </c>
      <c r="J7" s="43">
        <f>AJAT!J18</f>
        <v>0.4117824074074074</v>
      </c>
      <c r="K7" s="44">
        <f>SUM(J7-I7)</f>
        <v>1.0185185185185297E-3</v>
      </c>
      <c r="L7" s="44"/>
      <c r="M7" s="43">
        <f>AJAT!M18</f>
        <v>0.47152777777777777</v>
      </c>
      <c r="N7" s="43">
        <f>AJAT!N18</f>
        <v>0.47232638888888889</v>
      </c>
      <c r="O7" s="44">
        <f>SUM(N7-M7)</f>
        <v>7.9861111111112493E-4</v>
      </c>
      <c r="P7" s="44"/>
      <c r="Q7" s="43">
        <f>AJAT!Q18</f>
        <v>0.51111111111111118</v>
      </c>
      <c r="R7" s="43">
        <f>AJAT!R18</f>
        <v>0.5121296296296296</v>
      </c>
      <c r="S7" s="44">
        <f>SUM(R7-Q7)</f>
        <v>1.0185185185184187E-3</v>
      </c>
      <c r="T7" s="89">
        <f>SUM(G7+K7+O7+S7)</f>
        <v>3.2523148148146941E-3</v>
      </c>
      <c r="U7" s="3">
        <f t="shared" si="0"/>
        <v>1.1574074074038876E-5</v>
      </c>
      <c r="V7" s="3">
        <f t="shared" si="1"/>
        <v>1.2731481481470519E-4</v>
      </c>
      <c r="W7" s="3">
        <f t="shared" si="2"/>
        <v>1.2731481481470519E-4</v>
      </c>
    </row>
    <row r="8" spans="1:23" ht="15.75" x14ac:dyDescent="0.25">
      <c r="A8" s="57">
        <v>41</v>
      </c>
      <c r="B8" s="58" t="str">
        <f>Lähtöluettelo!B34</f>
        <v>Jani Salo</v>
      </c>
      <c r="C8" s="58" t="str">
        <f>Lähtöluettelo!C34</f>
        <v>      Mondaker Foxy RX</v>
      </c>
      <c r="D8" s="42" t="str">
        <f>Lähtöluettelo!D34</f>
        <v>WRC</v>
      </c>
      <c r="E8" s="43">
        <f>AJAT!E39</f>
        <v>0.41215277777777781</v>
      </c>
      <c r="F8" s="43">
        <f>AJAT!F39</f>
        <v>0.4125462962962963</v>
      </c>
      <c r="G8" s="44">
        <f>SUM(F8-E8)</f>
        <v>3.9351851851848751E-4</v>
      </c>
      <c r="H8" s="44"/>
      <c r="I8" s="43">
        <f>AJAT!I39</f>
        <v>0.41666666666666669</v>
      </c>
      <c r="J8" s="43">
        <f>AJAT!J39</f>
        <v>0.41763888888888889</v>
      </c>
      <c r="K8" s="44">
        <f>SUM(J8-I8)</f>
        <v>9.7222222222220767E-4</v>
      </c>
      <c r="L8" s="44"/>
      <c r="M8" s="43">
        <f>AJAT!M39</f>
        <v>0.45694444444444443</v>
      </c>
      <c r="N8" s="43">
        <f>AJAT!N39</f>
        <v>0.45787037037037037</v>
      </c>
      <c r="O8" s="44">
        <f>SUM(N8-M8)</f>
        <v>9.2592592592594114E-4</v>
      </c>
      <c r="P8" s="44"/>
      <c r="Q8" s="43">
        <f>AJAT!Q39</f>
        <v>0.49652777777777773</v>
      </c>
      <c r="R8" s="43">
        <f>AJAT!R39</f>
        <v>0.49753472222222223</v>
      </c>
      <c r="S8" s="44">
        <f>SUM(R8-Q8)</f>
        <v>1.0069444444444908E-3</v>
      </c>
      <c r="T8" s="89">
        <f>SUM(G8+K8+O8+S8)</f>
        <v>3.2986111111111271E-3</v>
      </c>
      <c r="U8" s="3">
        <f t="shared" si="0"/>
        <v>4.6296296296433059E-5</v>
      </c>
      <c r="V8" s="3">
        <f t="shared" si="1"/>
        <v>1.7361111111113825E-4</v>
      </c>
      <c r="W8" s="3">
        <f t="shared" si="2"/>
        <v>1.7361111111113825E-4</v>
      </c>
    </row>
    <row r="9" spans="1:23" ht="15.75" x14ac:dyDescent="0.25">
      <c r="A9" s="59">
        <v>66</v>
      </c>
      <c r="B9" s="60" t="str">
        <f>Lähtöluettelo!B58</f>
        <v>Kalle Pehkonen</v>
      </c>
      <c r="C9" s="60" t="str">
        <f>Lähtöluettelo!C58</f>
        <v>       Neck Sweat Evo 5</v>
      </c>
      <c r="D9" s="49" t="str">
        <f>Lähtöluettelo!D58</f>
        <v>S-WRC</v>
      </c>
      <c r="E9" s="50">
        <f>AJAT!E64</f>
        <v>0.4201388888888889</v>
      </c>
      <c r="F9" s="50">
        <f>AJAT!F64</f>
        <v>0.42054398148148148</v>
      </c>
      <c r="G9" s="51">
        <f>SUM(F9-E9)</f>
        <v>4.050925925925819E-4</v>
      </c>
      <c r="H9" s="51"/>
      <c r="I9" s="50">
        <f>AJAT!I64</f>
        <v>0.42499999999999999</v>
      </c>
      <c r="J9" s="50">
        <f>AJAT!J64</f>
        <v>0.42605324074074075</v>
      </c>
      <c r="K9" s="51">
        <f>SUM(J9-I9)</f>
        <v>1.0532407407407574E-3</v>
      </c>
      <c r="L9" s="51"/>
      <c r="M9" s="50">
        <f>AJAT!M64</f>
        <v>0.46527777777777773</v>
      </c>
      <c r="N9" s="50">
        <f>AJAT!N64</f>
        <v>0.46607638888888886</v>
      </c>
      <c r="O9" s="51">
        <f>SUM(N9-M9)</f>
        <v>7.9861111111112493E-4</v>
      </c>
      <c r="P9" s="51"/>
      <c r="Q9" s="50">
        <f>AJAT!Q64</f>
        <v>0.50451388888888882</v>
      </c>
      <c r="R9" s="50">
        <f>AJAT!R64</f>
        <v>0.50559027777777776</v>
      </c>
      <c r="S9" s="51">
        <f>SUM(R9-Q9)</f>
        <v>1.0763888888889461E-3</v>
      </c>
      <c r="T9" s="87">
        <f>SUM(G9+K9+O9+S9)</f>
        <v>3.3333333333334103E-3</v>
      </c>
      <c r="U9" s="3">
        <f t="shared" si="0"/>
        <v>3.4722222222283161E-5</v>
      </c>
      <c r="V9" s="3">
        <f t="shared" si="1"/>
        <v>2.0833333333342141E-4</v>
      </c>
      <c r="W9" s="3">
        <f t="shared" si="2"/>
        <v>2.0833333333342141E-4</v>
      </c>
    </row>
    <row r="10" spans="1:23" ht="15.75" x14ac:dyDescent="0.25">
      <c r="A10" s="57">
        <v>59</v>
      </c>
      <c r="B10" s="58" t="str">
        <f>Lähtöluettelo!B51</f>
        <v>Janne Paananen</v>
      </c>
      <c r="C10" s="58" t="str">
        <f>Lähtöluettelo!C51</f>
        <v>       Trek Session 77</v>
      </c>
      <c r="D10" s="42" t="str">
        <f>Lähtöluettelo!D51</f>
        <v>WRC</v>
      </c>
      <c r="E10" s="43">
        <f>AJAT!E57</f>
        <v>0.41770833333333335</v>
      </c>
      <c r="F10" s="43">
        <f>AJAT!F57</f>
        <v>0.4181597222222222</v>
      </c>
      <c r="G10" s="44">
        <f>SUM(F10-E10)</f>
        <v>4.5138888888884843E-4</v>
      </c>
      <c r="H10" s="44"/>
      <c r="I10" s="43">
        <f>AJAT!I57</f>
        <v>0.42222222222222222</v>
      </c>
      <c r="J10" s="43">
        <f>AJAT!J57</f>
        <v>0.42325231481481485</v>
      </c>
      <c r="K10" s="44">
        <f>SUM(J10-I10)</f>
        <v>1.0300925925926241E-3</v>
      </c>
      <c r="L10" s="44"/>
      <c r="M10" s="43">
        <f>AJAT!M57</f>
        <v>0.46284722222222219</v>
      </c>
      <c r="N10" s="43">
        <f>AJAT!N57</f>
        <v>0.4636805555555556</v>
      </c>
      <c r="O10" s="44">
        <f>SUM(N10-M10)</f>
        <v>8.3333333333340809E-4</v>
      </c>
      <c r="P10" s="44"/>
      <c r="Q10" s="43">
        <f>AJAT!Q57</f>
        <v>0.50208333333333333</v>
      </c>
      <c r="R10" s="43">
        <f>AJAT!R57</f>
        <v>0.50313657407407408</v>
      </c>
      <c r="S10" s="44">
        <f>SUM(R10-Q10)</f>
        <v>1.0532407407407574E-3</v>
      </c>
      <c r="T10" s="89">
        <f>SUM(G10+K10+O10+S10)</f>
        <v>3.368055555555638E-3</v>
      </c>
      <c r="U10" s="3">
        <f t="shared" si="0"/>
        <v>3.472222222222765E-5</v>
      </c>
      <c r="V10" s="3">
        <f t="shared" si="1"/>
        <v>2.4305555555564906E-4</v>
      </c>
      <c r="W10" s="3">
        <f t="shared" si="2"/>
        <v>2.4305555555564906E-4</v>
      </c>
    </row>
    <row r="11" spans="1:23" ht="15.75" x14ac:dyDescent="0.25">
      <c r="A11" s="57">
        <v>75</v>
      </c>
      <c r="B11" s="58" t="str">
        <f>Lähtöluettelo!B67</f>
        <v>Antti Rikama</v>
      </c>
      <c r="C11" s="58" t="str">
        <f>Lähtöluettelo!C67</f>
        <v>       ?</v>
      </c>
      <c r="D11" s="42" t="str">
        <f>Lähtöluettelo!D67</f>
        <v>WRC</v>
      </c>
      <c r="E11" s="43">
        <f>AJAT!E73</f>
        <v>0.42326388888888888</v>
      </c>
      <c r="F11" s="43">
        <f>AJAT!F73</f>
        <v>0.42369212962962965</v>
      </c>
      <c r="G11" s="44">
        <f>SUM(F11-E11)</f>
        <v>4.2824074074077068E-4</v>
      </c>
      <c r="H11" s="44"/>
      <c r="I11" s="43">
        <f>AJAT!I73</f>
        <v>0.42812500000000003</v>
      </c>
      <c r="J11" s="43">
        <f>AJAT!J73</f>
        <v>0.42918981481481483</v>
      </c>
      <c r="K11" s="44">
        <f>SUM(J11-I11)</f>
        <v>1.0648148148147962E-3</v>
      </c>
      <c r="L11" s="44"/>
      <c r="M11" s="43">
        <f>AJAT!M73</f>
        <v>0.46840277777777778</v>
      </c>
      <c r="N11" s="43">
        <f>AJAT!N73</f>
        <v>0.46923611111111113</v>
      </c>
      <c r="O11" s="44">
        <f>SUM(N11-M11)</f>
        <v>8.3333333333335258E-4</v>
      </c>
      <c r="P11" s="44"/>
      <c r="Q11" s="43">
        <f>AJAT!Q73</f>
        <v>0.50763888888888886</v>
      </c>
      <c r="R11" s="43">
        <f>AJAT!R73</f>
        <v>0.50870370370370377</v>
      </c>
      <c r="S11" s="44">
        <f>SUM(R11-Q11)</f>
        <v>1.0648148148149073E-3</v>
      </c>
      <c r="T11" s="89">
        <f>SUM(G11+K11+O11+S11)</f>
        <v>3.3912037037038267E-3</v>
      </c>
      <c r="U11" s="3">
        <f t="shared" si="0"/>
        <v>2.3148148148188774E-5</v>
      </c>
      <c r="V11" s="3">
        <f t="shared" si="1"/>
        <v>2.6620370370383784E-4</v>
      </c>
      <c r="W11" s="3">
        <f t="shared" si="2"/>
        <v>2.6620370370383784E-4</v>
      </c>
    </row>
    <row r="12" spans="1:23" ht="15.75" x14ac:dyDescent="0.25">
      <c r="A12" s="57">
        <v>81</v>
      </c>
      <c r="B12" s="58" t="str">
        <f>Lähtöluettelo!B72</f>
        <v>Jari "mini" Valkonen *</v>
      </c>
      <c r="C12" s="58" t="str">
        <f>Lähtöluettelo!C72</f>
        <v>       Mini White Maxxin Bike</v>
      </c>
      <c r="D12" s="42" t="str">
        <f>Lähtöluettelo!D72</f>
        <v>WRC</v>
      </c>
      <c r="E12" s="43">
        <f>AJAT!E79</f>
        <v>0.42465277777777777</v>
      </c>
      <c r="F12" s="43">
        <f>AJAT!F79</f>
        <v>0.42509259259259258</v>
      </c>
      <c r="G12" s="44">
        <f>SUM(F12-E12)</f>
        <v>4.3981481481480955E-4</v>
      </c>
      <c r="H12" s="44"/>
      <c r="I12" s="43">
        <f>AJAT!I79</f>
        <v>0.42951388888888892</v>
      </c>
      <c r="J12" s="43">
        <f>AJAT!J79</f>
        <v>0.43055555555555558</v>
      </c>
      <c r="K12" s="44">
        <f>SUM(J12-I12)</f>
        <v>1.041666666666663E-3</v>
      </c>
      <c r="L12" s="44"/>
      <c r="M12" s="43">
        <f>AJAT!M79</f>
        <v>0.46979166666666666</v>
      </c>
      <c r="N12" s="43">
        <f>AJAT!N79</f>
        <v>0.47061342592592598</v>
      </c>
      <c r="O12" s="44">
        <f>SUM(N12-M12)</f>
        <v>8.217592592593137E-4</v>
      </c>
      <c r="P12" s="44"/>
      <c r="Q12" s="43">
        <f>AJAT!Q79</f>
        <v>0.50902777777777775</v>
      </c>
      <c r="R12" s="43">
        <f>AJAT!R79</f>
        <v>0.51012731481481477</v>
      </c>
      <c r="S12" s="44">
        <f>SUM(R12-Q12)</f>
        <v>1.0995370370370239E-3</v>
      </c>
      <c r="T12" s="89">
        <f>SUM(G12+K12+O12+S12)</f>
        <v>3.4027777777778101E-3</v>
      </c>
      <c r="U12" s="3">
        <f t="shared" si="0"/>
        <v>1.1574074073983365E-5</v>
      </c>
      <c r="V12" s="3">
        <f t="shared" si="1"/>
        <v>2.777777777778212E-4</v>
      </c>
      <c r="W12" s="3">
        <f t="shared" si="2"/>
        <v>2.777777777778212E-4</v>
      </c>
    </row>
    <row r="13" spans="1:23" ht="15.75" x14ac:dyDescent="0.25">
      <c r="A13" s="57">
        <v>79</v>
      </c>
      <c r="B13" s="58" t="str">
        <f>Lähtöluettelo!B70</f>
        <v>Pekka Wartiainen</v>
      </c>
      <c r="C13" s="58" t="str">
        <f>Lähtöluettelo!C70</f>
        <v>       Prototype Unit Racing</v>
      </c>
      <c r="D13" s="42" t="str">
        <f>Lähtöluettelo!D70</f>
        <v>WRC</v>
      </c>
      <c r="E13" s="43">
        <f>AJAT!E77</f>
        <v>0.42430555555555555</v>
      </c>
      <c r="F13" s="43">
        <f>AJAT!F77</f>
        <v>0.42473379629629626</v>
      </c>
      <c r="G13" s="44">
        <f>SUM(F13-E13)</f>
        <v>4.2824074074071516E-4</v>
      </c>
      <c r="H13" s="44"/>
      <c r="I13" s="43">
        <f>AJAT!I77</f>
        <v>0.4291666666666667</v>
      </c>
      <c r="J13" s="43">
        <f>AJAT!J77</f>
        <v>0.43031250000000004</v>
      </c>
      <c r="K13" s="44">
        <f>SUM(J13-I13)</f>
        <v>1.1458333333333459E-3</v>
      </c>
      <c r="L13" s="44"/>
      <c r="M13" s="43">
        <f>AJAT!M77</f>
        <v>0.4694444444444445</v>
      </c>
      <c r="N13" s="43">
        <f>AJAT!N77</f>
        <v>0.47025462962962966</v>
      </c>
      <c r="O13" s="44">
        <f>SUM(N13-M13)</f>
        <v>8.101851851851638E-4</v>
      </c>
      <c r="P13" s="44"/>
      <c r="Q13" s="43">
        <f>AJAT!Q77</f>
        <v>0.50868055555555558</v>
      </c>
      <c r="R13" s="43">
        <f>AJAT!R77</f>
        <v>0.50974537037037038</v>
      </c>
      <c r="S13" s="44">
        <f>SUM(R13-Q13)</f>
        <v>1.0648148148147962E-3</v>
      </c>
      <c r="T13" s="89">
        <f>SUM(G13+K13+O13+S13)</f>
        <v>3.4490740740740211E-3</v>
      </c>
      <c r="U13" s="3">
        <f t="shared" si="0"/>
        <v>4.6296296296211015E-5</v>
      </c>
      <c r="V13" s="3">
        <f t="shared" si="1"/>
        <v>3.2407407407403221E-4</v>
      </c>
      <c r="W13" s="3">
        <f t="shared" si="2"/>
        <v>3.2407407407403221E-4</v>
      </c>
    </row>
    <row r="14" spans="1:23" ht="15.75" x14ac:dyDescent="0.25">
      <c r="A14" s="57">
        <v>53</v>
      </c>
      <c r="B14" s="58" t="str">
        <f>Lähtöluettelo!B45</f>
        <v>Teuvo Manner</v>
      </c>
      <c r="C14" s="58" t="str">
        <f>Lähtöluettelo!C45</f>
        <v>       Felt</v>
      </c>
      <c r="D14" s="42" t="str">
        <f>Lähtöluettelo!D45</f>
        <v>WRC</v>
      </c>
      <c r="E14" s="43">
        <f>AJAT!E51</f>
        <v>0.41597222222222219</v>
      </c>
      <c r="F14" s="43">
        <f>AJAT!F51</f>
        <v>0.41638888888888892</v>
      </c>
      <c r="G14" s="44">
        <f>SUM(F14-E14)</f>
        <v>4.166666666667318E-4</v>
      </c>
      <c r="H14" s="44"/>
      <c r="I14" s="43">
        <f>AJAT!I51</f>
        <v>0.42048611111111112</v>
      </c>
      <c r="J14" s="43">
        <f>AJAT!J51</f>
        <v>0.42159722222222223</v>
      </c>
      <c r="K14" s="44">
        <f>SUM(J14-I14)</f>
        <v>1.1111111111111183E-3</v>
      </c>
      <c r="L14" s="44"/>
      <c r="M14" s="43">
        <f>AJAT!M51</f>
        <v>0.46111111111111108</v>
      </c>
      <c r="N14" s="43">
        <f>AJAT!N51</f>
        <v>0.46195601851851853</v>
      </c>
      <c r="O14" s="44">
        <f>SUM(N14-M14)</f>
        <v>8.4490740740744696E-4</v>
      </c>
      <c r="P14" s="44"/>
      <c r="Q14" s="43">
        <f>AJAT!Q51</f>
        <v>0.50034722222222217</v>
      </c>
      <c r="R14" s="43">
        <f>AJAT!R51</f>
        <v>0.50142361111111111</v>
      </c>
      <c r="S14" s="44">
        <f>SUM(R14-Q14)</f>
        <v>1.0763888888889461E-3</v>
      </c>
      <c r="T14" s="89">
        <f>SUM(G14+K14+O14+S14)</f>
        <v>3.4490740740742432E-3</v>
      </c>
      <c r="U14" s="3">
        <f t="shared" si="0"/>
        <v>2.2204460492503131E-16</v>
      </c>
      <c r="V14" s="3">
        <f t="shared" si="1"/>
        <v>3.2407407407425426E-4</v>
      </c>
      <c r="W14" s="3">
        <f t="shared" si="2"/>
        <v>3.2407407407425426E-4</v>
      </c>
    </row>
    <row r="15" spans="1:23" ht="15.75" x14ac:dyDescent="0.25">
      <c r="A15" s="57">
        <v>85</v>
      </c>
      <c r="B15" s="58" t="str">
        <f>Lähtöluettelo!B74</f>
        <v>Jussi Liimatainen</v>
      </c>
      <c r="C15" s="58" t="str">
        <f>Lähtöluettelo!C74</f>
        <v>       Tsaijant</v>
      </c>
      <c r="D15" s="42" t="str">
        <f>Lähtöluettelo!D74</f>
        <v>WRC</v>
      </c>
      <c r="E15" s="43">
        <f>AJAT!E83</f>
        <v>0.42534722222222227</v>
      </c>
      <c r="F15" s="43">
        <f>AJAT!F83</f>
        <v>0.42577546296296293</v>
      </c>
      <c r="G15" s="44">
        <f>SUM(F15-E15)</f>
        <v>4.2824074074065965E-4</v>
      </c>
      <c r="H15" s="44"/>
      <c r="I15" s="43">
        <f>AJAT!I83</f>
        <v>0.4302083333333333</v>
      </c>
      <c r="J15" s="43">
        <f>AJAT!J83</f>
        <v>0.43128472222222225</v>
      </c>
      <c r="K15" s="44">
        <f>SUM(J15-I15)</f>
        <v>1.0763888888889461E-3</v>
      </c>
      <c r="L15" s="44"/>
      <c r="M15" s="43">
        <f>AJAT!M83</f>
        <v>0.4704861111111111</v>
      </c>
      <c r="N15" s="43">
        <f>AJAT!N83</f>
        <v>0.47134259259259265</v>
      </c>
      <c r="O15" s="44">
        <f>SUM(N15-M15)</f>
        <v>8.5648148148154135E-4</v>
      </c>
      <c r="P15" s="44"/>
      <c r="Q15" s="43">
        <f>AJAT!Q83</f>
        <v>0.50972222222222219</v>
      </c>
      <c r="R15" s="43">
        <f>AJAT!R83</f>
        <v>0.51082175925925932</v>
      </c>
      <c r="S15" s="44">
        <f>SUM(R15-Q15)</f>
        <v>1.0995370370371349E-3</v>
      </c>
      <c r="T15" s="89">
        <f>SUM(G15+K15+O15+S15)</f>
        <v>3.460648148148282E-3</v>
      </c>
      <c r="U15" s="3">
        <f t="shared" si="0"/>
        <v>1.1574074074038876E-5</v>
      </c>
      <c r="V15" s="3">
        <f t="shared" si="1"/>
        <v>3.3564814814829314E-4</v>
      </c>
      <c r="W15" s="3">
        <f t="shared" si="2"/>
        <v>3.3564814814829314E-4</v>
      </c>
    </row>
    <row r="16" spans="1:23" ht="15.75" x14ac:dyDescent="0.25">
      <c r="A16" s="57">
        <v>71</v>
      </c>
      <c r="B16" s="58" t="str">
        <f>Lähtöluettelo!B63</f>
        <v>Matti Peltola</v>
      </c>
      <c r="C16" s="58" t="str">
        <f>Lähtöluettelo!C63</f>
        <v>       Ex-Hannu Karpo</v>
      </c>
      <c r="D16" s="42" t="str">
        <f>Lähtöluettelo!D63</f>
        <v>WRC</v>
      </c>
      <c r="E16" s="43">
        <f>AJAT!E69</f>
        <v>0.421875</v>
      </c>
      <c r="F16" s="43">
        <f>AJAT!F69</f>
        <v>0.42223379629629632</v>
      </c>
      <c r="G16" s="44">
        <f>SUM(F16-E16)</f>
        <v>3.5879629629631538E-4</v>
      </c>
      <c r="H16" s="44"/>
      <c r="I16" s="43">
        <f>AJAT!I69</f>
        <v>0.42673611111111115</v>
      </c>
      <c r="J16" s="43">
        <f>AJAT!J69</f>
        <v>0.42788194444444444</v>
      </c>
      <c r="K16" s="44">
        <f>SUM(J16-I16)</f>
        <v>1.1458333333332904E-3</v>
      </c>
      <c r="L16" s="44"/>
      <c r="M16" s="43">
        <f>AJAT!M69</f>
        <v>0.4670138888888889</v>
      </c>
      <c r="N16" s="43">
        <f>AJAT!N69</f>
        <v>0.46782407407407406</v>
      </c>
      <c r="O16" s="44">
        <f>SUM(N16-M16)</f>
        <v>8.101851851851638E-4</v>
      </c>
      <c r="P16" s="44"/>
      <c r="Q16" s="43">
        <f>AJAT!Q69</f>
        <v>0.50624999999999998</v>
      </c>
      <c r="R16" s="43">
        <f>AJAT!R69</f>
        <v>0.50744212962962965</v>
      </c>
      <c r="S16" s="44">
        <f>SUM(R16-Q16)</f>
        <v>1.192129629629668E-3</v>
      </c>
      <c r="T16" s="89">
        <f>SUM(G16+K16+O16+S16)</f>
        <v>3.5069444444444375E-3</v>
      </c>
      <c r="U16" s="3">
        <f t="shared" si="0"/>
        <v>4.6296296296155504E-5</v>
      </c>
      <c r="V16" s="3">
        <f t="shared" si="1"/>
        <v>3.8194444444444864E-4</v>
      </c>
      <c r="W16" s="3">
        <f t="shared" si="2"/>
        <v>3.8194444444444864E-4</v>
      </c>
    </row>
    <row r="17" spans="1:23" ht="15.75" x14ac:dyDescent="0.25">
      <c r="A17" s="57">
        <v>22</v>
      </c>
      <c r="B17" s="58" t="str">
        <f>Lähtöluettelo!B19</f>
        <v>Toni Tamminiemi</v>
      </c>
      <c r="C17" s="58" t="str">
        <f>Lähtöluettelo!C19</f>
        <v>       Autoteema WRC-03</v>
      </c>
      <c r="D17" s="42" t="str">
        <f>Lähtöluettelo!D19</f>
        <v>WRC</v>
      </c>
      <c r="E17" s="43">
        <f>AJAT!E20</f>
        <v>0.40590277777777778</v>
      </c>
      <c r="F17" s="43">
        <f>AJAT!F20</f>
        <v>0.40630787037037036</v>
      </c>
      <c r="G17" s="44">
        <f>SUM(F17-E17)</f>
        <v>4.050925925925819E-4</v>
      </c>
      <c r="H17" s="44"/>
      <c r="I17" s="43">
        <f>AJAT!I20</f>
        <v>0.41145833333333331</v>
      </c>
      <c r="J17" s="43">
        <f>AJAT!J20</f>
        <v>0.4125462962962963</v>
      </c>
      <c r="K17" s="44">
        <f>SUM(J17-I17)</f>
        <v>1.087962962962985E-3</v>
      </c>
      <c r="L17" s="44"/>
      <c r="M17" s="43">
        <f>AJAT!M20</f>
        <v>0.47222222222222227</v>
      </c>
      <c r="N17" s="43">
        <f>AJAT!N20</f>
        <v>0.47319444444444447</v>
      </c>
      <c r="O17" s="44">
        <f>SUM(N17-M17)</f>
        <v>9.7222222222220767E-4</v>
      </c>
      <c r="P17" s="44"/>
      <c r="Q17" s="43">
        <f>AJAT!Q20</f>
        <v>0.51180555555555551</v>
      </c>
      <c r="R17" s="43">
        <f>AJAT!R20</f>
        <v>0.51285879629629627</v>
      </c>
      <c r="S17" s="44">
        <f>SUM(R17-Q17)</f>
        <v>1.0532407407407574E-3</v>
      </c>
      <c r="T17" s="89">
        <f>SUM(G17+K17+O17+S17)</f>
        <v>3.5185185185185319E-3</v>
      </c>
      <c r="U17" s="3">
        <f t="shared" si="0"/>
        <v>1.1574074074094387E-5</v>
      </c>
      <c r="V17" s="3">
        <f t="shared" si="1"/>
        <v>3.9351851851854303E-4</v>
      </c>
      <c r="W17" s="3">
        <f t="shared" si="2"/>
        <v>3.9351851851854303E-4</v>
      </c>
    </row>
    <row r="18" spans="1:23" ht="15.75" x14ac:dyDescent="0.25">
      <c r="A18" s="57">
        <v>56</v>
      </c>
      <c r="B18" s="58" t="str">
        <f>Lähtöluettelo!B48</f>
        <v>Jari Paananen</v>
      </c>
      <c r="C18" s="58" t="str">
        <f>Lähtöluettelo!C48</f>
        <v>       Radoni ja nasse</v>
      </c>
      <c r="D18" s="42" t="str">
        <f>Lähtöluettelo!D48</f>
        <v>WRC</v>
      </c>
      <c r="E18" s="43">
        <f>AJAT!E54</f>
        <v>0.41666666666666669</v>
      </c>
      <c r="F18" s="43">
        <f>AJAT!F54</f>
        <v>0.41711805555555559</v>
      </c>
      <c r="G18" s="44">
        <f>SUM(F18-E18)</f>
        <v>4.5138888888890394E-4</v>
      </c>
      <c r="H18" s="44"/>
      <c r="I18" s="43">
        <f>AJAT!I54</f>
        <v>0.4211805555555555</v>
      </c>
      <c r="J18" s="43">
        <f>AJAT!J54</f>
        <v>0.42230324074074077</v>
      </c>
      <c r="K18" s="44">
        <f>SUM(J18-I18)</f>
        <v>1.1226851851852682E-3</v>
      </c>
      <c r="L18" s="44"/>
      <c r="M18" s="43">
        <f>AJAT!M54</f>
        <v>0.46180555555555558</v>
      </c>
      <c r="N18" s="43">
        <f>AJAT!N54</f>
        <v>0.46260416666666665</v>
      </c>
      <c r="O18" s="44">
        <f>SUM(N18-M18)</f>
        <v>7.9861111111106942E-4</v>
      </c>
      <c r="P18" s="44"/>
      <c r="Q18" s="43">
        <f>AJAT!Q54</f>
        <v>0.50104166666666672</v>
      </c>
      <c r="R18" s="43">
        <f>AJAT!R54</f>
        <v>0.50218750000000001</v>
      </c>
      <c r="S18" s="44">
        <f>SUM(R18-Q18)</f>
        <v>1.1458333333332904E-3</v>
      </c>
      <c r="T18" s="89">
        <f>SUM(G18+K18+O18+S18)</f>
        <v>3.5185185185185319E-3</v>
      </c>
      <c r="U18" s="3">
        <f t="shared" si="0"/>
        <v>0</v>
      </c>
      <c r="V18" s="3">
        <f t="shared" si="1"/>
        <v>3.9351851851854303E-4</v>
      </c>
      <c r="W18" s="3">
        <f t="shared" si="2"/>
        <v>3.9351851851854303E-4</v>
      </c>
    </row>
    <row r="19" spans="1:23" ht="15.75" x14ac:dyDescent="0.25">
      <c r="A19" s="109">
        <v>37</v>
      </c>
      <c r="B19" s="108" t="str">
        <f>Lähtöluettelo!B31</f>
        <v>Mika Penttinen </v>
      </c>
      <c r="C19" s="108" t="str">
        <f>Lähtöluettelo!C31</f>
        <v>       Nopsa</v>
      </c>
      <c r="D19" s="110" t="str">
        <f>Lähtöluettelo!D31</f>
        <v>Historic</v>
      </c>
      <c r="E19" s="111">
        <f>AJAT!E35</f>
        <v>0.41041666666666665</v>
      </c>
      <c r="F19" s="111">
        <f>AJAT!F35</f>
        <v>0.41092592592592592</v>
      </c>
      <c r="G19" s="112">
        <f>SUM(F19-E19)</f>
        <v>5.0925925925926485E-4</v>
      </c>
      <c r="H19" s="112"/>
      <c r="I19" s="111">
        <f>AJAT!I35</f>
        <v>0.41597222222222219</v>
      </c>
      <c r="J19" s="111">
        <f>AJAT!J35</f>
        <v>0.41708333333333331</v>
      </c>
      <c r="K19" s="112">
        <f>SUM(J19-I19)</f>
        <v>1.1111111111111183E-3</v>
      </c>
      <c r="L19" s="112"/>
      <c r="M19" s="111">
        <f>AJAT!M35</f>
        <v>0.45624999999999999</v>
      </c>
      <c r="N19" s="111">
        <f>AJAT!N35</f>
        <v>0.45708333333333334</v>
      </c>
      <c r="O19" s="112">
        <f>SUM(N19-M19)</f>
        <v>8.3333333333335258E-4</v>
      </c>
      <c r="P19" s="112"/>
      <c r="Q19" s="111">
        <f>AJAT!Q35</f>
        <v>0.51597222222222217</v>
      </c>
      <c r="R19" s="111">
        <f>AJAT!R35</f>
        <v>0.51707175925925919</v>
      </c>
      <c r="S19" s="112">
        <f>SUM(R19-Q19)</f>
        <v>1.0995370370370239E-3</v>
      </c>
      <c r="T19" s="118">
        <f>SUM(G19+K19+O19+S19)</f>
        <v>3.5532407407407596E-3</v>
      </c>
      <c r="U19" s="3">
        <f t="shared" si="0"/>
        <v>3.472222222222765E-5</v>
      </c>
      <c r="V19" s="3">
        <f t="shared" si="1"/>
        <v>4.2824074074077068E-4</v>
      </c>
      <c r="W19" s="3">
        <f t="shared" si="2"/>
        <v>4.2824074074077068E-4</v>
      </c>
    </row>
    <row r="20" spans="1:23" ht="15.75" x14ac:dyDescent="0.25">
      <c r="A20" s="2">
        <v>27</v>
      </c>
      <c r="B20" s="10" t="str">
        <f>Lähtöluettelo!B23</f>
        <v>Henry Äyräväinen </v>
      </c>
      <c r="C20" s="10" t="str">
        <f>Lähtöluettelo!C23</f>
        <v>       Nisula HRT</v>
      </c>
      <c r="D20" s="16" t="str">
        <f>Lähtöluettelo!D23</f>
        <v>Historic</v>
      </c>
      <c r="E20" s="101">
        <f>AJAT!E25</f>
        <v>0.40729166666666666</v>
      </c>
      <c r="F20" s="101">
        <f>AJAT!F25</f>
        <v>0.40771990740740738</v>
      </c>
      <c r="G20" s="48">
        <f>SUM(F20-E20)</f>
        <v>4.2824074074071516E-4</v>
      </c>
      <c r="H20" s="48"/>
      <c r="I20" s="101">
        <f>AJAT!I25</f>
        <v>0.4128472222222222</v>
      </c>
      <c r="J20" s="101">
        <f>AJAT!J25</f>
        <v>0.41392361111111109</v>
      </c>
      <c r="K20" s="48">
        <f>SUM(J20-I20)</f>
        <v>1.0763888888888906E-3</v>
      </c>
      <c r="L20" s="48"/>
      <c r="M20" s="101">
        <f>AJAT!M25</f>
        <v>0.47361111111111115</v>
      </c>
      <c r="N20" s="101">
        <f>AJAT!N25</f>
        <v>0.47447916666666662</v>
      </c>
      <c r="O20" s="48">
        <f>SUM(N20-M20)</f>
        <v>8.680555555554692E-4</v>
      </c>
      <c r="P20" s="48"/>
      <c r="Q20" s="101">
        <f>AJAT!Q25</f>
        <v>0.5131944444444444</v>
      </c>
      <c r="R20" s="101">
        <f>AJAT!R25</f>
        <v>0.51438657407407407</v>
      </c>
      <c r="S20" s="48">
        <f>SUM(R20-Q20)</f>
        <v>1.192129629629668E-3</v>
      </c>
      <c r="T20" s="88">
        <f>SUM(G20+K20+O20+S20)</f>
        <v>3.5648148148147429E-3</v>
      </c>
      <c r="U20" s="3">
        <f t="shared" si="0"/>
        <v>1.1574074073983365E-5</v>
      </c>
      <c r="V20" s="3">
        <f t="shared" si="1"/>
        <v>4.3981481481475404E-4</v>
      </c>
      <c r="W20" s="3">
        <f t="shared" si="2"/>
        <v>4.3981481481475404E-4</v>
      </c>
    </row>
    <row r="21" spans="1:23" ht="15.75" x14ac:dyDescent="0.25">
      <c r="A21" s="59">
        <v>25</v>
      </c>
      <c r="B21" s="60" t="str">
        <f>Lähtöluettelo!B21</f>
        <v>Anssi Viinikka</v>
      </c>
      <c r="C21" s="60" t="str">
        <f>Lähtöluettelo!C21</f>
        <v>       Petrol Bros Gaz S2000</v>
      </c>
      <c r="D21" s="49" t="str">
        <f>Lähtöluettelo!D21</f>
        <v>S-WRC</v>
      </c>
      <c r="E21" s="50">
        <f>AJAT!E23</f>
        <v>0.40659722222222222</v>
      </c>
      <c r="F21" s="50">
        <f>AJAT!F23</f>
        <v>0.40711805555555558</v>
      </c>
      <c r="G21" s="51">
        <f>SUM(F21-E21)</f>
        <v>5.2083333333335924E-4</v>
      </c>
      <c r="H21" s="51"/>
      <c r="I21" s="50">
        <f>AJAT!I23</f>
        <v>0.41215277777777781</v>
      </c>
      <c r="J21" s="50">
        <f>AJAT!J23</f>
        <v>0.41321759259259255</v>
      </c>
      <c r="K21" s="51">
        <f>SUM(J21-I21)</f>
        <v>1.0648148148147407E-3</v>
      </c>
      <c r="L21" s="51"/>
      <c r="M21" s="50">
        <f>AJAT!M23</f>
        <v>0.47291666666666665</v>
      </c>
      <c r="N21" s="50">
        <f>AJAT!N23</f>
        <v>0.47378472222222223</v>
      </c>
      <c r="O21" s="51">
        <f>SUM(N21-M21)</f>
        <v>8.6805555555558023E-4</v>
      </c>
      <c r="P21" s="51"/>
      <c r="Q21" s="50">
        <f>AJAT!Q23</f>
        <v>0.51250000000000007</v>
      </c>
      <c r="R21" s="50">
        <f>AJAT!R23</f>
        <v>0.51362268518518517</v>
      </c>
      <c r="S21" s="51">
        <f>SUM(R21-Q21)</f>
        <v>1.1226851851851016E-3</v>
      </c>
      <c r="T21" s="87">
        <f>SUM(G21+K21+O21+S21)</f>
        <v>3.5763888888887818E-3</v>
      </c>
      <c r="U21" s="3">
        <f t="shared" si="0"/>
        <v>1.1574074074038876E-5</v>
      </c>
      <c r="V21" s="3">
        <f t="shared" si="1"/>
        <v>4.5138888888879292E-4</v>
      </c>
      <c r="W21" s="3">
        <f t="shared" si="2"/>
        <v>4.5138888888879292E-4</v>
      </c>
    </row>
    <row r="22" spans="1:23" ht="15.75" x14ac:dyDescent="0.25">
      <c r="A22" s="57">
        <v>35</v>
      </c>
      <c r="B22" s="58" t="str">
        <f>Lähtöluettelo!B29</f>
        <v>Miika Mattola </v>
      </c>
      <c r="C22" s="58" t="str">
        <f>Lähtöluettelo!C29</f>
        <v>       Biltema WRC</v>
      </c>
      <c r="D22" s="42" t="str">
        <f>Lähtöluettelo!D29</f>
        <v>WRC</v>
      </c>
      <c r="E22" s="43">
        <f>AJAT!E33</f>
        <v>0.40972222222222227</v>
      </c>
      <c r="F22" s="43">
        <f>AJAT!F33</f>
        <v>0.41018518518518521</v>
      </c>
      <c r="G22" s="44">
        <f>SUM(F22-E22)</f>
        <v>4.6296296296294281E-4</v>
      </c>
      <c r="H22" s="44"/>
      <c r="I22" s="43">
        <f>AJAT!I33</f>
        <v>0.4152777777777778</v>
      </c>
      <c r="J22" s="43">
        <f>AJAT!J33</f>
        <v>0.41640046296296296</v>
      </c>
      <c r="K22" s="44">
        <f>SUM(J22-I22)</f>
        <v>1.1226851851851571E-3</v>
      </c>
      <c r="L22" s="44"/>
      <c r="M22" s="43">
        <f>AJAT!M33</f>
        <v>0.45555555555555555</v>
      </c>
      <c r="N22" s="43">
        <f>AJAT!N33</f>
        <v>0.45643518518518517</v>
      </c>
      <c r="O22" s="44">
        <f>SUM(N22-M22)</f>
        <v>8.796296296296191E-4</v>
      </c>
      <c r="P22" s="44"/>
      <c r="Q22" s="43">
        <f>AJAT!Q33</f>
        <v>0.51527777777777783</v>
      </c>
      <c r="R22" s="43">
        <f>AJAT!R33</f>
        <v>0.51642361111111112</v>
      </c>
      <c r="S22" s="44">
        <f>SUM(R22-Q22)</f>
        <v>1.1458333333332904E-3</v>
      </c>
      <c r="T22" s="89">
        <f>SUM(G22+K22+O22+S22)</f>
        <v>3.6111111111110095E-3</v>
      </c>
      <c r="U22" s="3">
        <f t="shared" si="0"/>
        <v>3.472222222222765E-5</v>
      </c>
      <c r="V22" s="3">
        <f t="shared" si="1"/>
        <v>4.8611111111102057E-4</v>
      </c>
      <c r="W22" s="3">
        <f t="shared" si="2"/>
        <v>4.8611111111102057E-4</v>
      </c>
    </row>
    <row r="23" spans="1:23" ht="15.75" x14ac:dyDescent="0.25">
      <c r="A23" s="57">
        <v>77</v>
      </c>
      <c r="B23" s="58" t="str">
        <f>Lähtöluettelo!B69</f>
        <v>Arto Malinen</v>
      </c>
      <c r="C23" s="58" t="str">
        <f>Lähtöluettelo!C69</f>
        <v>       Pony Express Tunturi</v>
      </c>
      <c r="D23" s="42" t="str">
        <f>Lähtöluettelo!D69</f>
        <v>WRC</v>
      </c>
      <c r="E23" s="43">
        <f>AJAT!E75</f>
        <v>0.42395833333333338</v>
      </c>
      <c r="F23" s="43">
        <f>AJAT!F75</f>
        <v>0.424375</v>
      </c>
      <c r="G23" s="44">
        <f>SUM(F23-E23)</f>
        <v>4.1666666666662078E-4</v>
      </c>
      <c r="H23" s="44"/>
      <c r="I23" s="43">
        <f>AJAT!I75</f>
        <v>0.42881944444444442</v>
      </c>
      <c r="J23" s="43">
        <f>AJAT!J75</f>
        <v>0.42996527777777777</v>
      </c>
      <c r="K23" s="44">
        <f>SUM(J23-I23)</f>
        <v>1.1458333333333459E-3</v>
      </c>
      <c r="L23" s="44"/>
      <c r="M23" s="43">
        <f>AJAT!M75</f>
        <v>0.46909722222222222</v>
      </c>
      <c r="N23" s="43">
        <f>AJAT!N75</f>
        <v>0.47</v>
      </c>
      <c r="O23" s="44">
        <f>SUM(N23-M23)</f>
        <v>9.0277777777775237E-4</v>
      </c>
      <c r="P23" s="44"/>
      <c r="Q23" s="43">
        <f>AJAT!Q75</f>
        <v>0.5083333333333333</v>
      </c>
      <c r="R23" s="43">
        <f>AJAT!R75</f>
        <v>0.50950231481481478</v>
      </c>
      <c r="S23" s="44">
        <f>SUM(R23-Q23)</f>
        <v>1.1689814814814792E-3</v>
      </c>
      <c r="T23" s="89">
        <f>SUM(G23+K23+O23+S23)</f>
        <v>3.6342592592591982E-3</v>
      </c>
      <c r="U23" s="3">
        <f>SUM(T23-T22)</f>
        <v>2.3148148148188774E-5</v>
      </c>
      <c r="V23" s="3">
        <f t="shared" si="1"/>
        <v>5.0925925925920934E-4</v>
      </c>
      <c r="W23" s="3">
        <f t="shared" si="2"/>
        <v>5.0925925925920934E-4</v>
      </c>
    </row>
    <row r="24" spans="1:23" ht="15.75" x14ac:dyDescent="0.25">
      <c r="A24" s="2">
        <v>26</v>
      </c>
      <c r="B24" s="10" t="str">
        <f>Lähtöluettelo!B22</f>
        <v>Hannu Hintsala *</v>
      </c>
      <c r="C24" s="10" t="str">
        <f>Lähtöluettelo!C22</f>
        <v>       Tuulennopea leskentekijä</v>
      </c>
      <c r="D24" s="16" t="str">
        <f>Lähtöluettelo!D22</f>
        <v>Historic</v>
      </c>
      <c r="E24" s="101">
        <f>AJAT!E24</f>
        <v>0.4069444444444445</v>
      </c>
      <c r="F24" s="101">
        <f>AJAT!F24</f>
        <v>0.40740740740740744</v>
      </c>
      <c r="G24" s="48">
        <f>SUM(F24-E24)</f>
        <v>4.6296296296294281E-4</v>
      </c>
      <c r="H24" s="48"/>
      <c r="I24" s="101">
        <f>AJAT!I24</f>
        <v>0.41250000000000003</v>
      </c>
      <c r="J24" s="101">
        <f>AJAT!J24</f>
        <v>0.41358796296296302</v>
      </c>
      <c r="K24" s="48">
        <f>SUM(J24-I24)</f>
        <v>1.087962962962985E-3</v>
      </c>
      <c r="L24" s="48"/>
      <c r="M24" s="101">
        <f>AJAT!M24</f>
        <v>0.47326388888888887</v>
      </c>
      <c r="N24" s="101">
        <f>AJAT!N24</f>
        <v>0.47413194444444445</v>
      </c>
      <c r="O24" s="48">
        <f>SUM(N24-M24)</f>
        <v>8.6805555555558023E-4</v>
      </c>
      <c r="P24" s="48"/>
      <c r="Q24" s="101">
        <f>AJAT!Q24</f>
        <v>0.51284722222222223</v>
      </c>
      <c r="R24" s="101">
        <f>AJAT!R24</f>
        <v>0.51406249999999998</v>
      </c>
      <c r="S24" s="48">
        <f>SUM(R24-Q24)</f>
        <v>1.2152777777777457E-3</v>
      </c>
      <c r="T24" s="88">
        <f>SUM(G24+K24+O24+S24)</f>
        <v>3.6342592592592537E-3</v>
      </c>
      <c r="U24" s="3">
        <f t="shared" si="0"/>
        <v>5.5511151231257827E-17</v>
      </c>
      <c r="V24" s="3">
        <f t="shared" si="1"/>
        <v>5.0925925925926485E-4</v>
      </c>
      <c r="W24" s="3">
        <f t="shared" si="2"/>
        <v>5.0925925925926485E-4</v>
      </c>
    </row>
    <row r="25" spans="1:23" ht="15.75" x14ac:dyDescent="0.25">
      <c r="A25" s="57">
        <v>50</v>
      </c>
      <c r="B25" s="58" t="str">
        <f>Lähtöluettelo!B42</f>
        <v>Antero Kuukkanen</v>
      </c>
      <c r="C25" s="58" t="str">
        <f>Lähtöluettelo!C42</f>
        <v>       M.Leistiö Sport Tunturi</v>
      </c>
      <c r="D25" s="42" t="str">
        <f>Lähtöluettelo!D42</f>
        <v>WRC</v>
      </c>
      <c r="E25" s="43">
        <f>AJAT!E48</f>
        <v>0.41493055555555558</v>
      </c>
      <c r="F25" s="43">
        <f>AJAT!F48</f>
        <v>0.4153587962962963</v>
      </c>
      <c r="G25" s="44">
        <f>SUM(F25-E25)</f>
        <v>4.2824074074071516E-4</v>
      </c>
      <c r="H25" s="44"/>
      <c r="I25" s="43">
        <f>AJAT!I48</f>
        <v>0.41944444444444445</v>
      </c>
      <c r="J25" s="43">
        <f>AJAT!J48</f>
        <v>0.42050925925925925</v>
      </c>
      <c r="K25" s="44">
        <f>SUM(J25-I25)</f>
        <v>1.0648148148147962E-3</v>
      </c>
      <c r="L25" s="44"/>
      <c r="M25" s="43">
        <f>AJAT!M48</f>
        <v>0.46006944444444442</v>
      </c>
      <c r="N25" s="43">
        <f>AJAT!N48</f>
        <v>0.46109953703703704</v>
      </c>
      <c r="O25" s="44">
        <f>SUM(N25-M25)</f>
        <v>1.0300925925926241E-3</v>
      </c>
      <c r="P25" s="44"/>
      <c r="Q25" s="43">
        <f>AJAT!Q48</f>
        <v>0.4993055555555555</v>
      </c>
      <c r="R25" s="43">
        <f>AJAT!R48</f>
        <v>0.50043981481481481</v>
      </c>
      <c r="S25" s="44">
        <f>SUM(R25-Q25)</f>
        <v>1.134259259259307E-3</v>
      </c>
      <c r="T25" s="89">
        <f>SUM(G25+K25+O25+S25)</f>
        <v>3.6574074074074425E-3</v>
      </c>
      <c r="U25" s="3">
        <f t="shared" si="0"/>
        <v>2.3148148148188774E-5</v>
      </c>
      <c r="V25" s="3">
        <f t="shared" si="1"/>
        <v>5.3240740740745363E-4</v>
      </c>
      <c r="W25" s="3">
        <f t="shared" si="2"/>
        <v>5.3240740740745363E-4</v>
      </c>
    </row>
    <row r="26" spans="1:23" ht="15.75" x14ac:dyDescent="0.25">
      <c r="A26" s="2">
        <v>49</v>
      </c>
      <c r="B26" s="10" t="str">
        <f>Lähtöluettelo!B41</f>
        <v>Teemu "Dumbo" Arminen</v>
      </c>
      <c r="C26" s="10" t="str">
        <f>Lähtöluettelo!C41</f>
        <v>       Villari</v>
      </c>
      <c r="D26" s="16" t="str">
        <f>Lähtöluettelo!D41</f>
        <v>Historic</v>
      </c>
      <c r="E26" s="101">
        <f>AJAT!E47</f>
        <v>0.4145833333333333</v>
      </c>
      <c r="F26" s="101">
        <f>AJAT!F47</f>
        <v>0.41509259259259257</v>
      </c>
      <c r="G26" s="48">
        <f>SUM(F26-E26)</f>
        <v>5.0925925925926485E-4</v>
      </c>
      <c r="H26" s="48"/>
      <c r="I26" s="101">
        <f>AJAT!I47</f>
        <v>0.41909722222222223</v>
      </c>
      <c r="J26" s="101">
        <f>AJAT!J47</f>
        <v>0.42023148148148143</v>
      </c>
      <c r="K26" s="48">
        <f>SUM(J26-I26)</f>
        <v>1.134259259259196E-3</v>
      </c>
      <c r="L26" s="48"/>
      <c r="M26" s="101">
        <f>AJAT!M47</f>
        <v>0.4597222222222222</v>
      </c>
      <c r="N26" s="101">
        <f>AJAT!N47</f>
        <v>0.46060185185185182</v>
      </c>
      <c r="O26" s="48">
        <f>SUM(N26-M26)</f>
        <v>8.796296296296191E-4</v>
      </c>
      <c r="P26" s="48"/>
      <c r="Q26" s="101">
        <f>AJAT!Q47</f>
        <v>0.49895833333333334</v>
      </c>
      <c r="R26" s="101">
        <f>AJAT!R47</f>
        <v>0.50010416666666668</v>
      </c>
      <c r="S26" s="48">
        <f>SUM(R26-Q26)</f>
        <v>1.1458333333333459E-3</v>
      </c>
      <c r="T26" s="88">
        <f>SUM(G26+K26+O26+S26)</f>
        <v>3.6689814814814259E-3</v>
      </c>
      <c r="U26" s="3">
        <f t="shared" si="0"/>
        <v>1.1574074073983365E-5</v>
      </c>
      <c r="V26" s="3">
        <f t="shared" si="1"/>
        <v>5.4398148148143699E-4</v>
      </c>
      <c r="W26" s="3">
        <f t="shared" si="2"/>
        <v>5.4398148148143699E-4</v>
      </c>
    </row>
    <row r="27" spans="1:23" ht="15.75" x14ac:dyDescent="0.25">
      <c r="A27" s="57">
        <v>29</v>
      </c>
      <c r="B27" s="58" t="str">
        <f>Lähtöluettelo!B25</f>
        <v>Mika Sorsa</v>
      </c>
      <c r="C27" s="58" t="str">
        <f>Lähtöluettelo!C25</f>
        <v>       Petrol Bros. Vin World Rally Cycle</v>
      </c>
      <c r="D27" s="42" t="str">
        <f>Lähtöluettelo!D25</f>
        <v>WRC</v>
      </c>
      <c r="E27" s="43">
        <f>AJAT!E27</f>
        <v>0.4079861111111111</v>
      </c>
      <c r="F27" s="43">
        <f>AJAT!F27</f>
        <v>0.40842592592592591</v>
      </c>
      <c r="G27" s="44">
        <f>SUM(F27-E27)</f>
        <v>4.3981481481480955E-4</v>
      </c>
      <c r="H27" s="44"/>
      <c r="I27" s="43">
        <f>AJAT!I27</f>
        <v>0.41388888888888892</v>
      </c>
      <c r="J27" s="43">
        <f>AJAT!J27</f>
        <v>0.41504629629629625</v>
      </c>
      <c r="K27" s="44">
        <f>SUM(J27-I27)</f>
        <v>1.1574074074073293E-3</v>
      </c>
      <c r="L27" s="44"/>
      <c r="M27" s="43">
        <f>AJAT!M27</f>
        <v>0.47430555555555554</v>
      </c>
      <c r="N27" s="43">
        <f>AJAT!N27</f>
        <v>0.47520833333333329</v>
      </c>
      <c r="O27" s="44">
        <f>SUM(N27-M27)</f>
        <v>9.0277777777775237E-4</v>
      </c>
      <c r="P27" s="44"/>
      <c r="Q27" s="43">
        <f>AJAT!Q27</f>
        <v>0.51388888888888895</v>
      </c>
      <c r="R27" s="43">
        <f>AJAT!R27</f>
        <v>0.51506944444444447</v>
      </c>
      <c r="S27" s="44">
        <f>SUM(R27-Q27)</f>
        <v>1.1805555555555181E-3</v>
      </c>
      <c r="T27" s="89">
        <f>SUM(G27+K27+O27+S27)</f>
        <v>3.6805555555554093E-3</v>
      </c>
      <c r="U27" s="3">
        <f t="shared" si="0"/>
        <v>1.1574074073983365E-5</v>
      </c>
      <c r="V27" s="3">
        <f t="shared" si="1"/>
        <v>5.5555555555542036E-4</v>
      </c>
      <c r="W27" s="3">
        <f t="shared" si="2"/>
        <v>5.5555555555542036E-4</v>
      </c>
    </row>
    <row r="28" spans="1:23" ht="15.75" x14ac:dyDescent="0.25">
      <c r="A28" s="57">
        <v>65</v>
      </c>
      <c r="B28" s="58" t="str">
        <f>Lähtöluettelo!B57</f>
        <v>Mikko Stranden</v>
      </c>
      <c r="C28" s="58" t="str">
        <f>Lähtöluettelo!C57</f>
        <v>       MB X-Trail black'n white</v>
      </c>
      <c r="D28" s="42" t="str">
        <f>Lähtöluettelo!D57</f>
        <v>WRC</v>
      </c>
      <c r="E28" s="43">
        <f>AJAT!E63</f>
        <v>0.41979166666666662</v>
      </c>
      <c r="F28" s="43">
        <f>AJAT!F63</f>
        <v>0.42024305555555558</v>
      </c>
      <c r="G28" s="44">
        <f>SUM(F28-E28)</f>
        <v>4.5138888888895945E-4</v>
      </c>
      <c r="H28" s="44"/>
      <c r="I28" s="43">
        <f>AJAT!I63</f>
        <v>0.42465277777777777</v>
      </c>
      <c r="J28" s="43">
        <f>AJAT!J63</f>
        <v>0.42585648148148153</v>
      </c>
      <c r="K28" s="44">
        <f>SUM(J28-I28)</f>
        <v>1.2037037037037623E-3</v>
      </c>
      <c r="L28" s="44"/>
      <c r="M28" s="43">
        <f>AJAT!M63</f>
        <v>0.46493055555555557</v>
      </c>
      <c r="N28" s="43">
        <f>AJAT!N63</f>
        <v>0.46581018518518519</v>
      </c>
      <c r="O28" s="44">
        <f>SUM(N28-M28)</f>
        <v>8.796296296296191E-4</v>
      </c>
      <c r="P28" s="44"/>
      <c r="Q28" s="43">
        <f>AJAT!Q63</f>
        <v>0.50416666666666665</v>
      </c>
      <c r="R28" s="43">
        <f>AJAT!R63</f>
        <v>0.50531249999999994</v>
      </c>
      <c r="S28" s="44">
        <f>SUM(R28-Q28)</f>
        <v>1.1458333333332904E-3</v>
      </c>
      <c r="T28" s="89">
        <f>SUM(G28+K28+O28+S28)</f>
        <v>3.6805555555556313E-3</v>
      </c>
      <c r="U28" s="3">
        <f t="shared" si="0"/>
        <v>2.2204460492503131E-16</v>
      </c>
      <c r="V28" s="3">
        <f t="shared" si="1"/>
        <v>5.555555555556424E-4</v>
      </c>
      <c r="W28" s="3">
        <f t="shared" si="2"/>
        <v>5.555555555556424E-4</v>
      </c>
    </row>
    <row r="29" spans="1:23" ht="15.75" x14ac:dyDescent="0.25">
      <c r="A29" s="59">
        <v>60</v>
      </c>
      <c r="B29" s="60" t="str">
        <f>Lähtöluettelo!B52</f>
        <v>Lauri Järvelä</v>
      </c>
      <c r="C29" s="60" t="str">
        <f>Lähtöluettelo!C52</f>
        <v>       Joku rotisko</v>
      </c>
      <c r="D29" s="49" t="str">
        <f>Lähtöluettelo!D52</f>
        <v>S-WRC</v>
      </c>
      <c r="E29" s="50">
        <f>AJAT!E58</f>
        <v>0.41805555555555557</v>
      </c>
      <c r="F29" s="50">
        <f>AJAT!F58</f>
        <v>0.41854166666666665</v>
      </c>
      <c r="G29" s="51">
        <f>SUM(F29-E29)</f>
        <v>4.8611111111107608E-4</v>
      </c>
      <c r="H29" s="51"/>
      <c r="I29" s="50">
        <f>AJAT!I58</f>
        <v>0.4225694444444445</v>
      </c>
      <c r="J29" s="50">
        <f>AJAT!J58</f>
        <v>0.42371527777777779</v>
      </c>
      <c r="K29" s="51">
        <f>SUM(J29-I29)</f>
        <v>1.1458333333332904E-3</v>
      </c>
      <c r="L29" s="51"/>
      <c r="M29" s="50">
        <f>AJAT!M58</f>
        <v>0.46319444444444446</v>
      </c>
      <c r="N29" s="50">
        <f>AJAT!N58</f>
        <v>0.46410879629629626</v>
      </c>
      <c r="O29" s="51">
        <f>SUM(N29-M29)</f>
        <v>9.1435185185179124E-4</v>
      </c>
      <c r="P29" s="51"/>
      <c r="Q29" s="50">
        <f>AJAT!Q58</f>
        <v>0.5024305555555556</v>
      </c>
      <c r="R29" s="50">
        <f>AJAT!R58</f>
        <v>0.50358796296296293</v>
      </c>
      <c r="S29" s="51">
        <f>SUM(R29-Q29)</f>
        <v>1.1574074074073293E-3</v>
      </c>
      <c r="T29" s="87">
        <f>SUM(G29+K29+O29+S29)</f>
        <v>3.703703703703487E-3</v>
      </c>
      <c r="U29" s="3">
        <f t="shared" si="0"/>
        <v>2.3148148147855707E-5</v>
      </c>
      <c r="V29" s="3">
        <f t="shared" si="1"/>
        <v>5.7870370370349811E-4</v>
      </c>
      <c r="W29" s="3">
        <f t="shared" si="2"/>
        <v>5.7870370370349811E-4</v>
      </c>
    </row>
    <row r="30" spans="1:23" ht="15.75" x14ac:dyDescent="0.25">
      <c r="A30" s="57">
        <v>82</v>
      </c>
      <c r="B30" s="58" t="str">
        <f>Lähtöluettelo!B73</f>
        <v>Pasi Rutanen </v>
      </c>
      <c r="C30" s="58" t="str">
        <f>Lähtöluettelo!C73</f>
        <v>       Norola racing team Opel Adam 2000i</v>
      </c>
      <c r="D30" s="42" t="str">
        <f>Lähtöluettelo!D73</f>
        <v>WRC</v>
      </c>
      <c r="E30" s="43">
        <f>AJAT!E80</f>
        <v>0.42499999999999999</v>
      </c>
      <c r="F30" s="43">
        <f>AJAT!F80</f>
        <v>0.42557870370370371</v>
      </c>
      <c r="G30" s="44">
        <f>SUM(F30-E30)</f>
        <v>5.7870370370372015E-4</v>
      </c>
      <c r="H30" s="44"/>
      <c r="I30" s="43">
        <f>AJAT!I80</f>
        <v>0.42986111111111108</v>
      </c>
      <c r="J30" s="43">
        <f>AJAT!J80</f>
        <v>0.43093749999999997</v>
      </c>
      <c r="K30" s="44">
        <f>SUM(J30-I30)</f>
        <v>1.0763888888888906E-3</v>
      </c>
      <c r="L30" s="44"/>
      <c r="M30" s="43">
        <f>AJAT!M80</f>
        <v>0.47013888888888888</v>
      </c>
      <c r="N30" s="43">
        <f>AJAT!N80</f>
        <v>0.47109953703703705</v>
      </c>
      <c r="O30" s="44">
        <f>SUM(N30-M30)</f>
        <v>9.6064814814816879E-4</v>
      </c>
      <c r="P30" s="44"/>
      <c r="Q30" s="43">
        <f>AJAT!Q80</f>
        <v>0.50937500000000002</v>
      </c>
      <c r="R30" s="43">
        <f>AJAT!R80</f>
        <v>0.51049768518518512</v>
      </c>
      <c r="S30" s="44">
        <f>SUM(R30-Q30)</f>
        <v>1.1226851851851016E-3</v>
      </c>
      <c r="T30" s="89">
        <f>SUM(G30+K30+O30+S30)</f>
        <v>3.7384259259258812E-3</v>
      </c>
      <c r="U30" s="3">
        <f>SUM(T30-T29)</f>
        <v>3.4722222222394183E-5</v>
      </c>
      <c r="V30" s="2"/>
      <c r="W30" s="3">
        <f t="shared" si="2"/>
        <v>6.1342592592589229E-4</v>
      </c>
    </row>
    <row r="31" spans="1:23" ht="15.75" x14ac:dyDescent="0.25">
      <c r="A31" s="2">
        <v>28</v>
      </c>
      <c r="B31" s="10" t="str">
        <f>Lähtöluettelo!B24</f>
        <v>Juho Puumalainen </v>
      </c>
      <c r="C31" s="10" t="str">
        <f>Lähtöluettelo!C24</f>
        <v>       Korva-Tunturi-Monte-Carlo-Edition</v>
      </c>
      <c r="D31" s="16" t="str">
        <f>Lähtöluettelo!D24</f>
        <v>Historic</v>
      </c>
      <c r="E31" s="101">
        <f>AJAT!E26</f>
        <v>0.40763888888888888</v>
      </c>
      <c r="F31" s="101">
        <f>AJAT!F26</f>
        <v>0.40811342592592598</v>
      </c>
      <c r="G31" s="48">
        <f>SUM(F31-E31)</f>
        <v>4.7453703703709271E-4</v>
      </c>
      <c r="H31" s="48"/>
      <c r="I31" s="101">
        <f>AJAT!I26</f>
        <v>0.41319444444444442</v>
      </c>
      <c r="J31" s="101">
        <f>AJAT!J26</f>
        <v>0.41440972222222222</v>
      </c>
      <c r="K31" s="48">
        <f>SUM(J31-I31)</f>
        <v>1.2152777777778012E-3</v>
      </c>
      <c r="L31" s="48"/>
      <c r="M31" s="101">
        <f>AJAT!M26</f>
        <v>0.47395833333333331</v>
      </c>
      <c r="N31" s="101">
        <f>AJAT!N26</f>
        <v>0.47483796296296293</v>
      </c>
      <c r="O31" s="48">
        <f>SUM(N31-M31)</f>
        <v>8.796296296296191E-4</v>
      </c>
      <c r="P31" s="48"/>
      <c r="Q31" s="101">
        <f>AJAT!Q26</f>
        <v>0.51354166666666667</v>
      </c>
      <c r="R31" s="101">
        <f>AJAT!R26</f>
        <v>0.51471064814814815</v>
      </c>
      <c r="S31" s="48">
        <f>SUM(R31-Q31)</f>
        <v>1.1689814814814792E-3</v>
      </c>
      <c r="T31" s="88">
        <f>SUM(G31+K31+O31+S31)</f>
        <v>3.7384259259259922E-3</v>
      </c>
      <c r="U31" s="3">
        <f>SUM(T31-T30)</f>
        <v>1.1102230246251565E-16</v>
      </c>
      <c r="V31" s="2"/>
      <c r="W31" s="3">
        <f t="shared" si="2"/>
        <v>6.1342592592600331E-4</v>
      </c>
    </row>
    <row r="32" spans="1:23" ht="15.75" x14ac:dyDescent="0.25">
      <c r="A32" s="59">
        <v>54</v>
      </c>
      <c r="B32" s="60" t="str">
        <f>Lähtöluettelo!B46</f>
        <v>Jarno Arilehto</v>
      </c>
      <c r="C32" s="60" t="str">
        <f>Lähtöluettelo!C46</f>
        <v>       Nippon mikä lie</v>
      </c>
      <c r="D32" s="49" t="str">
        <f>Lähtöluettelo!D46</f>
        <v>S-WRC</v>
      </c>
      <c r="E32" s="50">
        <f>AJAT!E52</f>
        <v>0.41631944444444446</v>
      </c>
      <c r="F32" s="50">
        <f>AJAT!F52</f>
        <v>0.4168055555555556</v>
      </c>
      <c r="G32" s="51">
        <f>SUM(F32-E32)</f>
        <v>4.8611111111113159E-4</v>
      </c>
      <c r="H32" s="51"/>
      <c r="I32" s="50">
        <f>AJAT!I52</f>
        <v>0.42083333333333334</v>
      </c>
      <c r="J32" s="50">
        <f>AJAT!J52</f>
        <v>0.42204861111111108</v>
      </c>
      <c r="K32" s="51">
        <f>SUM(J32-I32)</f>
        <v>1.2152777777777457E-3</v>
      </c>
      <c r="L32" s="51"/>
      <c r="M32" s="50">
        <f>AJAT!M52</f>
        <v>0.4614583333333333</v>
      </c>
      <c r="N32" s="50">
        <f>AJAT!N52</f>
        <v>0.46238425925925924</v>
      </c>
      <c r="O32" s="51">
        <f>SUM(N32-M32)</f>
        <v>9.2592592592594114E-4</v>
      </c>
      <c r="P32" s="51"/>
      <c r="Q32" s="50">
        <f>AJAT!Q52</f>
        <v>0.50069444444444444</v>
      </c>
      <c r="R32" s="50">
        <f>AJAT!R52</f>
        <v>0.50185185185185188</v>
      </c>
      <c r="S32" s="51">
        <f>SUM(R32-Q32)</f>
        <v>1.1574074074074403E-3</v>
      </c>
      <c r="T32" s="87">
        <f>SUM(G32+K32+O32+S32)</f>
        <v>3.7847222222222587E-3</v>
      </c>
      <c r="U32" s="3">
        <f t="shared" si="0"/>
        <v>4.6296296296266526E-5</v>
      </c>
      <c r="V32" s="2"/>
      <c r="W32" s="3">
        <f t="shared" si="2"/>
        <v>6.5972222222226984E-4</v>
      </c>
    </row>
    <row r="33" spans="1:23" ht="15.75" x14ac:dyDescent="0.25">
      <c r="A33" s="2">
        <v>58</v>
      </c>
      <c r="B33" s="10" t="str">
        <f>Lähtöluettelo!B50</f>
        <v>Osmo Laitila</v>
      </c>
      <c r="C33" s="10" t="str">
        <f>Lähtöluettelo!C50</f>
        <v>       Legendary Yosemite</v>
      </c>
      <c r="D33" s="16" t="str">
        <f>Lähtöluettelo!D50</f>
        <v>Historic</v>
      </c>
      <c r="E33" s="101">
        <f>AJAT!E56</f>
        <v>0.41736111111111113</v>
      </c>
      <c r="F33" s="101">
        <f>AJAT!F56</f>
        <v>0.41790509259259262</v>
      </c>
      <c r="G33" s="48">
        <f>SUM(F33-E33)</f>
        <v>5.439814814814925E-4</v>
      </c>
      <c r="H33" s="48"/>
      <c r="I33" s="101">
        <f>AJAT!I56</f>
        <v>0.421875</v>
      </c>
      <c r="J33" s="101">
        <f>AJAT!J56</f>
        <v>0.42302083333333335</v>
      </c>
      <c r="K33" s="48">
        <f>SUM(J33-I33)</f>
        <v>1.1458333333333459E-3</v>
      </c>
      <c r="L33" s="48"/>
      <c r="M33" s="101">
        <f>AJAT!M56</f>
        <v>0.46249999999999997</v>
      </c>
      <c r="N33" s="101">
        <f>AJAT!N56</f>
        <v>0.46336805555555555</v>
      </c>
      <c r="O33" s="48">
        <f>SUM(N33-M33)</f>
        <v>8.6805555555558023E-4</v>
      </c>
      <c r="P33" s="48"/>
      <c r="Q33" s="101">
        <f>AJAT!Q56</f>
        <v>0.50173611111111105</v>
      </c>
      <c r="R33" s="101">
        <f>AJAT!R56</f>
        <v>0.50298611111111113</v>
      </c>
      <c r="S33" s="48">
        <f>SUM(R33-Q33)</f>
        <v>1.2500000000000844E-3</v>
      </c>
      <c r="T33" s="88">
        <f>SUM(G33+K33+O33+S33)</f>
        <v>3.807870370370503E-3</v>
      </c>
      <c r="U33" s="3">
        <f t="shared" si="0"/>
        <v>2.3148148148244285E-5</v>
      </c>
      <c r="V33" s="2"/>
      <c r="W33" s="3">
        <f t="shared" si="2"/>
        <v>6.8287037037051412E-4</v>
      </c>
    </row>
    <row r="34" spans="1:23" ht="15.75" x14ac:dyDescent="0.25">
      <c r="A34" s="2">
        <v>70</v>
      </c>
      <c r="B34" s="10" t="str">
        <f>Lähtöluettelo!B62</f>
        <v>Mikko Lukka </v>
      </c>
      <c r="C34" s="10" t="str">
        <f>Lähtöluettelo!C62</f>
        <v>       Helkama Rallye</v>
      </c>
      <c r="D34" s="16" t="str">
        <f>Lähtöluettelo!D62</f>
        <v>Historic</v>
      </c>
      <c r="E34" s="101">
        <f>AJAT!E68</f>
        <v>0.42152777777777778</v>
      </c>
      <c r="F34" s="101">
        <f>AJAT!F68</f>
        <v>0.42202546296296295</v>
      </c>
      <c r="G34" s="48">
        <f>SUM(F34-E34)</f>
        <v>4.9768518518517046E-4</v>
      </c>
      <c r="H34" s="48"/>
      <c r="I34" s="101">
        <f>AJAT!I68</f>
        <v>0.42638888888888887</v>
      </c>
      <c r="J34" s="101">
        <f>AJAT!J68</f>
        <v>0.42752314814814812</v>
      </c>
      <c r="K34" s="48">
        <f>SUM(J34-I34)</f>
        <v>1.1342592592592515E-3</v>
      </c>
      <c r="L34" s="48"/>
      <c r="M34" s="101">
        <f>AJAT!M68</f>
        <v>0.46666666666666662</v>
      </c>
      <c r="N34" s="101">
        <f>AJAT!N68</f>
        <v>0.46766203703703701</v>
      </c>
      <c r="O34" s="48">
        <f>SUM(N34-M34)</f>
        <v>9.9537037037039644E-4</v>
      </c>
      <c r="P34" s="48"/>
      <c r="Q34" s="101">
        <f>AJAT!Q68</f>
        <v>0.50590277777777781</v>
      </c>
      <c r="R34" s="101">
        <f>AJAT!R68</f>
        <v>0.50709490740740748</v>
      </c>
      <c r="S34" s="48">
        <f>SUM(R34-Q34)</f>
        <v>1.192129629629668E-3</v>
      </c>
      <c r="T34" s="88">
        <f>SUM(G34+K34+O34+S34)</f>
        <v>3.8194444444444864E-3</v>
      </c>
      <c r="U34" s="117">
        <f t="shared" si="0"/>
        <v>1.1574074073983365E-5</v>
      </c>
      <c r="V34" s="109"/>
      <c r="W34" s="3">
        <f t="shared" si="2"/>
        <v>6.9444444444449749E-4</v>
      </c>
    </row>
    <row r="35" spans="1:23" ht="15.75" x14ac:dyDescent="0.25">
      <c r="A35" s="59">
        <v>42</v>
      </c>
      <c r="B35" s="60" t="str">
        <f>Lähtöluettelo!B35</f>
        <v>Pasi Lahtinen</v>
      </c>
      <c r="C35" s="60" t="str">
        <f>Lähtöluettelo!C35</f>
        <v>       Crescent Edge R5</v>
      </c>
      <c r="D35" s="49" t="str">
        <f>Lähtöluettelo!D35</f>
        <v>S-WRC</v>
      </c>
      <c r="E35" s="50">
        <f>AJAT!E40</f>
        <v>0.41250000000000003</v>
      </c>
      <c r="F35" s="50">
        <f>AJAT!F40</f>
        <v>0.41296296296296298</v>
      </c>
      <c r="G35" s="51">
        <f>SUM(F35-E35)</f>
        <v>4.6296296296294281E-4</v>
      </c>
      <c r="H35" s="51"/>
      <c r="I35" s="50">
        <f>AJAT!I40</f>
        <v>0.41701388888888885</v>
      </c>
      <c r="J35" s="50">
        <f>AJAT!J40</f>
        <v>0.4181597222222222</v>
      </c>
      <c r="K35" s="51">
        <f>SUM(J35-I35)</f>
        <v>1.1458333333333459E-3</v>
      </c>
      <c r="L35" s="51"/>
      <c r="M35" s="50">
        <f>AJAT!M40</f>
        <v>0.45729166666666665</v>
      </c>
      <c r="N35" s="50">
        <f>AJAT!N40</f>
        <v>0.45831018518518518</v>
      </c>
      <c r="O35" s="51">
        <f>SUM(N35-M35)</f>
        <v>1.0185185185185297E-3</v>
      </c>
      <c r="P35" s="51"/>
      <c r="Q35" s="50">
        <f>AJAT!Q40</f>
        <v>0.49687500000000001</v>
      </c>
      <c r="R35" s="50">
        <f>AJAT!R40</f>
        <v>0.49807870370370372</v>
      </c>
      <c r="S35" s="51">
        <f>SUM(R35-Q35)</f>
        <v>1.2037037037037068E-3</v>
      </c>
      <c r="T35" s="87">
        <f>SUM(G35+K35+O35+S35)</f>
        <v>3.8310185185185253E-3</v>
      </c>
      <c r="U35" s="117">
        <f t="shared" si="0"/>
        <v>1.1574074074038876E-5</v>
      </c>
      <c r="V35" s="109"/>
      <c r="W35" s="3">
        <f t="shared" si="2"/>
        <v>7.0601851851853636E-4</v>
      </c>
    </row>
    <row r="36" spans="1:23" ht="15.75" x14ac:dyDescent="0.25">
      <c r="A36" s="59">
        <v>62</v>
      </c>
      <c r="B36" s="60" t="str">
        <f>Lähtöluettelo!B54</f>
        <v>Jani Maukonen</v>
      </c>
      <c r="C36" s="60" t="str">
        <f>Lähtöluettelo!C54</f>
        <v>       BLTM 26 V7</v>
      </c>
      <c r="D36" s="49" t="str">
        <f>Lähtöluettelo!D54</f>
        <v>S-WRC</v>
      </c>
      <c r="E36" s="50">
        <f>AJAT!E60</f>
        <v>0.41875000000000001</v>
      </c>
      <c r="F36" s="50">
        <f>AJAT!F60</f>
        <v>0.41922453703703705</v>
      </c>
      <c r="G36" s="51">
        <f>SUM(F36-E36)</f>
        <v>4.745370370370372E-4</v>
      </c>
      <c r="H36" s="51"/>
      <c r="I36" s="50">
        <f>AJAT!I60</f>
        <v>0.4236111111111111</v>
      </c>
      <c r="J36" s="50">
        <f>AJAT!J60</f>
        <v>0.42494212962962963</v>
      </c>
      <c r="K36" s="51">
        <f>SUM(J36-I36)</f>
        <v>1.331018518518523E-3</v>
      </c>
      <c r="L36" s="51"/>
      <c r="M36" s="50">
        <f>AJAT!M60</f>
        <v>0.46388888888888885</v>
      </c>
      <c r="N36" s="50">
        <f>AJAT!N60</f>
        <v>0.46476851851851847</v>
      </c>
      <c r="O36" s="51">
        <f>SUM(N36-M36)</f>
        <v>8.796296296296191E-4</v>
      </c>
      <c r="P36" s="51"/>
      <c r="Q36" s="50">
        <f>AJAT!Q60</f>
        <v>0.50312499999999993</v>
      </c>
      <c r="R36" s="50">
        <f>AJAT!R60</f>
        <v>0.50428240740740737</v>
      </c>
      <c r="S36" s="51">
        <f>SUM(R36-Q36)</f>
        <v>1.1574074074074403E-3</v>
      </c>
      <c r="T36" s="87">
        <f>SUM(G36+K36+O36+S36)</f>
        <v>3.8425925925926196E-3</v>
      </c>
      <c r="U36" s="3">
        <f t="shared" si="0"/>
        <v>1.1574074074094387E-5</v>
      </c>
      <c r="V36" s="2"/>
      <c r="W36" s="3">
        <f t="shared" si="2"/>
        <v>7.1759259259263075E-4</v>
      </c>
    </row>
    <row r="37" spans="1:23" ht="15.75" x14ac:dyDescent="0.25">
      <c r="A37" s="2">
        <v>34</v>
      </c>
      <c r="B37" s="10" t="str">
        <f>Lähtöluettelo!B28</f>
        <v>Pietari Markko </v>
      </c>
      <c r="C37" s="10" t="str">
        <f>Lähtöluettelo!C28</f>
        <v>       Polkupyörä</v>
      </c>
      <c r="D37" s="16" t="str">
        <f>Lähtöluettelo!D28</f>
        <v>Historic</v>
      </c>
      <c r="E37" s="101">
        <f>AJAT!E32</f>
        <v>0.40902777777777777</v>
      </c>
      <c r="F37" s="101">
        <f>AJAT!F32</f>
        <v>0.40954861111111113</v>
      </c>
      <c r="G37" s="48">
        <f>SUM(F37-E37)</f>
        <v>5.2083333333335924E-4</v>
      </c>
      <c r="H37" s="48"/>
      <c r="I37" s="101">
        <f>AJAT!I32</f>
        <v>0.41493055555555558</v>
      </c>
      <c r="J37" s="101">
        <f>AJAT!J32</f>
        <v>0.41601851851851851</v>
      </c>
      <c r="K37" s="48">
        <f>SUM(J37-I37)</f>
        <v>1.0879629629629295E-3</v>
      </c>
      <c r="L37" s="48"/>
      <c r="M37" s="101">
        <f>AJAT!M32</f>
        <v>0.45520833333333338</v>
      </c>
      <c r="N37" s="101">
        <f>AJAT!N32</f>
        <v>0.45606481481481481</v>
      </c>
      <c r="O37" s="48">
        <f>SUM(N37-M37)</f>
        <v>8.5648148148143033E-4</v>
      </c>
      <c r="P37" s="48"/>
      <c r="Q37" s="101">
        <f>AJAT!Q32</f>
        <v>0.51493055555555556</v>
      </c>
      <c r="R37" s="101">
        <f>AJAT!R32</f>
        <v>0.51641203703703698</v>
      </c>
      <c r="S37" s="48">
        <f>SUM(R37-Q37)</f>
        <v>1.481481481481417E-3</v>
      </c>
      <c r="T37" s="88">
        <f>SUM(G37+K37+O37+S37)</f>
        <v>3.9467592592591361E-3</v>
      </c>
      <c r="U37" s="3">
        <f t="shared" si="0"/>
        <v>1.0416666666651642E-4</v>
      </c>
      <c r="V37" s="2"/>
      <c r="W37" s="3">
        <f t="shared" si="2"/>
        <v>8.2175925925914717E-4</v>
      </c>
    </row>
    <row r="38" spans="1:23" ht="15.75" x14ac:dyDescent="0.25">
      <c r="A38" s="2">
        <v>61</v>
      </c>
      <c r="B38" s="10" t="str">
        <f>Lähtöluettelo!B53</f>
        <v>Lauri lehto</v>
      </c>
      <c r="C38" s="10" t="str">
        <f>Lähtöluettelo!C53</f>
        <v>       Mummomalli</v>
      </c>
      <c r="D38" s="16" t="str">
        <f>Lähtöluettelo!D53</f>
        <v>Historic</v>
      </c>
      <c r="E38" s="101">
        <f>AJAT!E59</f>
        <v>0.41840277777777773</v>
      </c>
      <c r="F38" s="101">
        <f>AJAT!F59</f>
        <v>0.41892361111111115</v>
      </c>
      <c r="G38" s="48">
        <f>SUM(F38-E38)</f>
        <v>5.2083333333341475E-4</v>
      </c>
      <c r="H38" s="48"/>
      <c r="I38" s="101">
        <f>AJAT!I59</f>
        <v>0.42326388888888888</v>
      </c>
      <c r="J38" s="101">
        <f>AJAT!J59</f>
        <v>0.42444444444444446</v>
      </c>
      <c r="K38" s="48">
        <f>SUM(J38-I38)</f>
        <v>1.1805555555555736E-3</v>
      </c>
      <c r="L38" s="48"/>
      <c r="M38" s="101">
        <f>AJAT!M59</f>
        <v>0.46354166666666669</v>
      </c>
      <c r="N38" s="101">
        <f>AJAT!N59</f>
        <v>0.46453703703703703</v>
      </c>
      <c r="O38" s="48">
        <f>SUM(N38-M38)</f>
        <v>9.9537037037034093E-4</v>
      </c>
      <c r="P38" s="48"/>
      <c r="Q38" s="101">
        <f>AJAT!Q59</f>
        <v>0.50277777777777777</v>
      </c>
      <c r="R38" s="101">
        <f>AJAT!R59</f>
        <v>0.50402777777777774</v>
      </c>
      <c r="S38" s="48">
        <f>SUM(R38-Q38)</f>
        <v>1.2499999999999734E-3</v>
      </c>
      <c r="T38" s="88">
        <f>SUM(G38+K38+O38+S38)</f>
        <v>3.9467592592593026E-3</v>
      </c>
      <c r="U38" s="3">
        <f t="shared" si="0"/>
        <v>1.6653345369377348E-16</v>
      </c>
      <c r="V38" s="2"/>
      <c r="W38" s="3">
        <f t="shared" si="2"/>
        <v>8.217592592593137E-4</v>
      </c>
    </row>
    <row r="39" spans="1:23" ht="15.75" x14ac:dyDescent="0.25">
      <c r="A39" s="2">
        <v>52</v>
      </c>
      <c r="B39" s="10" t="str">
        <f>Lähtöluettelo!B44</f>
        <v>Arto Tuominen </v>
      </c>
      <c r="C39" s="10" t="str">
        <f>Lähtöluettelo!C44</f>
        <v>       Nisula HRT</v>
      </c>
      <c r="D39" s="16" t="str">
        <f>Lähtöluettelo!D44</f>
        <v>Historic</v>
      </c>
      <c r="E39" s="101">
        <f>AJAT!E50</f>
        <v>0.41562499999999997</v>
      </c>
      <c r="F39" s="101">
        <f>AJAT!F50</f>
        <v>0.41614583333333338</v>
      </c>
      <c r="G39" s="48">
        <f>SUM(F39-E39)</f>
        <v>5.2083333333341475E-4</v>
      </c>
      <c r="H39" s="48"/>
      <c r="I39" s="101">
        <f>AJAT!I50</f>
        <v>0.4201388888888889</v>
      </c>
      <c r="J39" s="101">
        <f>AJAT!J50</f>
        <v>0.42137731481481483</v>
      </c>
      <c r="K39" s="48">
        <f>SUM(J39-I39)</f>
        <v>1.2384259259259345E-3</v>
      </c>
      <c r="L39" s="48"/>
      <c r="M39" s="101">
        <f>AJAT!M50</f>
        <v>0.46076388888888892</v>
      </c>
      <c r="N39" s="101">
        <f>AJAT!N50</f>
        <v>0.46172453703703703</v>
      </c>
      <c r="O39" s="48">
        <f>SUM(N39-M39)</f>
        <v>9.6064814814811328E-4</v>
      </c>
      <c r="P39" s="48"/>
      <c r="Q39" s="101">
        <f>AJAT!Q50</f>
        <v>0.5</v>
      </c>
      <c r="R39" s="101">
        <f>AJAT!R50</f>
        <v>0.50123842592592593</v>
      </c>
      <c r="S39" s="48">
        <f>SUM(R39-Q39)</f>
        <v>1.2384259259259345E-3</v>
      </c>
      <c r="T39" s="88">
        <f>SUM(G39+K39+O39+S39)</f>
        <v>3.958333333333397E-3</v>
      </c>
      <c r="U39" s="3">
        <f t="shared" si="0"/>
        <v>1.1574074074094387E-5</v>
      </c>
      <c r="V39" s="2"/>
      <c r="W39" s="3">
        <f t="shared" si="2"/>
        <v>8.3333333333340809E-4</v>
      </c>
    </row>
    <row r="40" spans="1:23" ht="15.75" x14ac:dyDescent="0.25">
      <c r="A40" s="59">
        <v>33</v>
      </c>
      <c r="B40" s="60" t="str">
        <f>Lähtöluettelo!B27</f>
        <v>Teppo Mäkinen *</v>
      </c>
      <c r="C40" s="60" t="str">
        <f>Lähtöluettelo!C27</f>
        <v>       Gary Fisher</v>
      </c>
      <c r="D40" s="49" t="str">
        <f>Lähtöluettelo!D27</f>
        <v>S-WRC</v>
      </c>
      <c r="E40" s="50">
        <f>AJAT!E31</f>
        <v>0.40868055555555555</v>
      </c>
      <c r="F40" s="50">
        <f>AJAT!F31</f>
        <v>0.40915509259259258</v>
      </c>
      <c r="G40" s="51">
        <f>SUM(F40-E40)</f>
        <v>4.745370370370372E-4</v>
      </c>
      <c r="H40" s="51"/>
      <c r="I40" s="50">
        <f>AJAT!I31</f>
        <v>0.4145833333333333</v>
      </c>
      <c r="J40" s="50">
        <f>AJAT!J31</f>
        <v>0.41578703703703707</v>
      </c>
      <c r="K40" s="51">
        <f>SUM(J40-I40)</f>
        <v>1.2037037037037623E-3</v>
      </c>
      <c r="L40" s="51"/>
      <c r="M40" s="50">
        <f>AJAT!M31</f>
        <v>0.4548611111111111</v>
      </c>
      <c r="N40" s="50">
        <f>AJAT!N31</f>
        <v>0.45597222222222222</v>
      </c>
      <c r="O40" s="51">
        <f>SUM(N40-M40)</f>
        <v>1.1111111111111183E-3</v>
      </c>
      <c r="P40" s="51"/>
      <c r="Q40" s="50">
        <f>AJAT!Q31</f>
        <v>0.51458333333333328</v>
      </c>
      <c r="R40" s="50">
        <f>AJAT!R31</f>
        <v>0.51579861111111114</v>
      </c>
      <c r="S40" s="51">
        <f>SUM(R40-Q40)</f>
        <v>1.2152777777778567E-3</v>
      </c>
      <c r="T40" s="87">
        <f>SUM(G40+K40+O40+S40)</f>
        <v>4.0046296296297745E-3</v>
      </c>
      <c r="U40" s="3">
        <f t="shared" si="0"/>
        <v>4.6296296296377548E-5</v>
      </c>
      <c r="V40" s="2"/>
      <c r="W40" s="3">
        <f t="shared" si="2"/>
        <v>8.7962962962978564E-4</v>
      </c>
    </row>
    <row r="41" spans="1:23" ht="15.75" x14ac:dyDescent="0.25">
      <c r="A41" s="109">
        <v>36</v>
      </c>
      <c r="B41" s="108" t="str">
        <f>Lähtöluettelo!B30</f>
        <v>Ari Pärnäjärvi</v>
      </c>
      <c r="C41" s="108" t="str">
        <f>Lähtöluettelo!C30</f>
        <v>       Nopsa Picnic 3 vaihteinen</v>
      </c>
      <c r="D41" s="110" t="str">
        <f>Lähtöluettelo!D30</f>
        <v>Historic</v>
      </c>
      <c r="E41" s="111">
        <f>AJAT!E34</f>
        <v>0.41006944444444443</v>
      </c>
      <c r="F41" s="111">
        <f>AJAT!F34</f>
        <v>0.41065972222222219</v>
      </c>
      <c r="G41" s="112">
        <f>SUM(F41-E41)</f>
        <v>5.9027777777775903E-4</v>
      </c>
      <c r="H41" s="112"/>
      <c r="I41" s="111">
        <f>AJAT!I34</f>
        <v>0.41562499999999997</v>
      </c>
      <c r="J41" s="111">
        <f>AJAT!J34</f>
        <v>0.41693287037037036</v>
      </c>
      <c r="K41" s="112">
        <f>SUM(J41-I41)</f>
        <v>1.3078703703703898E-3</v>
      </c>
      <c r="L41" s="112"/>
      <c r="M41" s="111">
        <f>AJAT!M34</f>
        <v>0.45590277777777777</v>
      </c>
      <c r="N41" s="111">
        <f>AJAT!N34</f>
        <v>0.45685185185185184</v>
      </c>
      <c r="O41" s="112">
        <f>SUM(N41-M41)</f>
        <v>9.490740740740744E-4</v>
      </c>
      <c r="P41" s="112"/>
      <c r="Q41" s="111">
        <f>AJAT!Q34</f>
        <v>0.515625</v>
      </c>
      <c r="R41" s="111">
        <f>AJAT!R34</f>
        <v>0.51681712962962967</v>
      </c>
      <c r="S41" s="112">
        <f>SUM(R41-Q41)</f>
        <v>1.192129629629668E-3</v>
      </c>
      <c r="T41" s="118">
        <f>SUM(G41+K41+O41+S41)</f>
        <v>4.0393518518518912E-3</v>
      </c>
      <c r="U41" s="3">
        <f t="shared" si="0"/>
        <v>3.4722222222116628E-5</v>
      </c>
      <c r="V41" s="2"/>
      <c r="W41" s="3">
        <f t="shared" si="2"/>
        <v>9.1435185185190226E-4</v>
      </c>
    </row>
    <row r="42" spans="1:23" ht="15.75" x14ac:dyDescent="0.25">
      <c r="A42" s="57">
        <v>44</v>
      </c>
      <c r="B42" s="58" t="str">
        <f>Lähtöluettelo!B37</f>
        <v>Topi Luhtinen *</v>
      </c>
      <c r="C42" s="58" t="str">
        <f>Lähtöluettelo!C37</f>
        <v>       Tunturi</v>
      </c>
      <c r="D42" s="42" t="str">
        <f>Lähtöluettelo!D37</f>
        <v>WRC</v>
      </c>
      <c r="E42" s="43">
        <f>AJAT!E42</f>
        <v>0.41319444444444442</v>
      </c>
      <c r="F42" s="43">
        <f>AJAT!F42</f>
        <v>0.41369212962962965</v>
      </c>
      <c r="G42" s="44">
        <f>SUM(F42-E42)</f>
        <v>4.9768518518522598E-4</v>
      </c>
      <c r="H42" s="44"/>
      <c r="I42" s="43">
        <f>AJAT!I42</f>
        <v>0.41805555555555557</v>
      </c>
      <c r="J42" s="43">
        <f>AJAT!J42</f>
        <v>0.41930555555555554</v>
      </c>
      <c r="K42" s="44">
        <f>SUM(J42-I42)</f>
        <v>1.2499999999999734E-3</v>
      </c>
      <c r="L42" s="44"/>
      <c r="M42" s="43">
        <f>AJAT!M42</f>
        <v>0.45833333333333331</v>
      </c>
      <c r="N42" s="43">
        <f>AJAT!N42</f>
        <v>0.45937500000000003</v>
      </c>
      <c r="O42" s="44">
        <f>SUM(N42-M42)</f>
        <v>1.0416666666667185E-3</v>
      </c>
      <c r="P42" s="44"/>
      <c r="Q42" s="43">
        <f>AJAT!Q42</f>
        <v>0.49756944444444445</v>
      </c>
      <c r="R42" s="43">
        <f>AJAT!R42</f>
        <v>0.49881944444444443</v>
      </c>
      <c r="S42" s="44">
        <f>SUM(R42-Q42)</f>
        <v>1.2499999999999734E-3</v>
      </c>
      <c r="T42" s="89">
        <f>SUM(G42+K42+O42+S42)</f>
        <v>4.0393518518518912E-3</v>
      </c>
      <c r="U42" s="3">
        <f t="shared" si="0"/>
        <v>0</v>
      </c>
      <c r="V42" s="2"/>
      <c r="W42" s="3">
        <f t="shared" si="2"/>
        <v>9.1435185185190226E-4</v>
      </c>
    </row>
    <row r="43" spans="1:23" ht="15.75" x14ac:dyDescent="0.25">
      <c r="A43" s="57">
        <v>86</v>
      </c>
      <c r="B43" s="58" t="str">
        <f>Lähtöluettelo!B75</f>
        <v>Gharib Ikni </v>
      </c>
      <c r="C43" s="58" t="str">
        <f>Lähtöluettelo!C75</f>
        <v>       Polkupyörä</v>
      </c>
      <c r="D43" s="42" t="str">
        <f>Lähtöluettelo!D75</f>
        <v>WRC</v>
      </c>
      <c r="E43" s="43">
        <f>AJAT!E84</f>
        <v>0.42569444444444443</v>
      </c>
      <c r="F43" s="43">
        <f>AJAT!F84</f>
        <v>0.42621527777777773</v>
      </c>
      <c r="G43" s="44">
        <f>SUM(F43-E43)</f>
        <v>5.2083333333330373E-4</v>
      </c>
      <c r="H43" s="44"/>
      <c r="I43" s="43">
        <f>AJAT!I84</f>
        <v>0.43055555555555558</v>
      </c>
      <c r="J43" s="43">
        <f>AJAT!J84</f>
        <v>0.43182870370370369</v>
      </c>
      <c r="K43" s="44">
        <f>SUM(J43-I43)</f>
        <v>1.2731481481481066E-3</v>
      </c>
      <c r="L43" s="44"/>
      <c r="M43" s="43">
        <f>AJAT!M84</f>
        <v>0.47083333333333338</v>
      </c>
      <c r="N43" s="43">
        <f>AJAT!N84</f>
        <v>0.47181712962962963</v>
      </c>
      <c r="O43" s="44">
        <f>SUM(N43-M43)</f>
        <v>9.8379629629624654E-4</v>
      </c>
      <c r="P43" s="44"/>
      <c r="Q43" s="43">
        <f>AJAT!Q84</f>
        <v>0.51006944444444446</v>
      </c>
      <c r="R43" s="43">
        <f>AJAT!R84</f>
        <v>0.51135416666666667</v>
      </c>
      <c r="S43" s="44">
        <f>SUM(R43-Q43)</f>
        <v>1.284722222222201E-3</v>
      </c>
      <c r="T43" s="89">
        <f>SUM(G43+K43+O43+S43)</f>
        <v>4.0624999999998579E-3</v>
      </c>
      <c r="U43" s="3">
        <f t="shared" si="0"/>
        <v>2.3148148147966729E-5</v>
      </c>
      <c r="V43" s="2"/>
      <c r="W43" s="3">
        <f t="shared" si="2"/>
        <v>9.3749999999986899E-4</v>
      </c>
    </row>
    <row r="44" spans="1:23" ht="15.75" x14ac:dyDescent="0.25">
      <c r="A44" s="59">
        <v>48</v>
      </c>
      <c r="B44" s="60" t="str">
        <f>Lähtöluettelo!B40</f>
        <v>Tuomo Nikkola</v>
      </c>
      <c r="C44" s="60" t="str">
        <f>Lähtöluettelo!C40</f>
        <v>       Pikkulamppuinen Kostaja</v>
      </c>
      <c r="D44" s="49" t="str">
        <f>Lähtöluettelo!D40</f>
        <v>S-WRC</v>
      </c>
      <c r="E44" s="50">
        <f>AJAT!E46</f>
        <v>0.41423611111111108</v>
      </c>
      <c r="F44" s="50">
        <f>AJAT!F46</f>
        <v>0.4147569444444445</v>
      </c>
      <c r="G44" s="51">
        <f>SUM(F44-E44)</f>
        <v>5.2083333333341475E-4</v>
      </c>
      <c r="H44" s="51"/>
      <c r="I44" s="50">
        <f>AJAT!I46</f>
        <v>0.41875000000000001</v>
      </c>
      <c r="J44" s="50">
        <f>AJAT!J46</f>
        <v>0.42004629629629631</v>
      </c>
      <c r="K44" s="51">
        <f>SUM(J44-I44)</f>
        <v>1.2962962962962954E-3</v>
      </c>
      <c r="L44" s="51"/>
      <c r="M44" s="50">
        <f>AJAT!M46</f>
        <v>0.45937500000000003</v>
      </c>
      <c r="N44" s="50">
        <f>AJAT!N46</f>
        <v>0.46037037037037037</v>
      </c>
      <c r="O44" s="51">
        <f>SUM(N44-M44)</f>
        <v>9.9537037037034093E-4</v>
      </c>
      <c r="P44" s="51"/>
      <c r="Q44" s="50">
        <f>AJAT!Q46</f>
        <v>0.49861111111111112</v>
      </c>
      <c r="R44" s="50">
        <f>AJAT!R46</f>
        <v>0.49990740740740741</v>
      </c>
      <c r="S44" s="51">
        <f>SUM(R44-Q44)</f>
        <v>1.2962962962962954E-3</v>
      </c>
      <c r="T44" s="87">
        <f>SUM(G44+K44+O44+S44)</f>
        <v>4.1087962962963465E-3</v>
      </c>
      <c r="U44" s="3">
        <f>SUM(T44-T43)</f>
        <v>4.629629629648857E-5</v>
      </c>
      <c r="V44" s="2"/>
      <c r="W44" s="3">
        <f t="shared" si="2"/>
        <v>9.8379629629635756E-4</v>
      </c>
    </row>
    <row r="45" spans="1:23" ht="15.75" x14ac:dyDescent="0.25">
      <c r="A45" s="59">
        <v>63</v>
      </c>
      <c r="B45" s="60" t="str">
        <f>Lähtöluettelo!B55</f>
        <v>Henri Saarinen</v>
      </c>
      <c r="C45" s="60" t="str">
        <f>Lähtöluettelo!C55</f>
        <v>       Tunturi</v>
      </c>
      <c r="D45" s="49" t="str">
        <f>Lähtöluettelo!D55</f>
        <v>S-WRC</v>
      </c>
      <c r="E45" s="50">
        <f>AJAT!E61</f>
        <v>0.41909722222222223</v>
      </c>
      <c r="F45" s="50">
        <f>AJAT!F61</f>
        <v>0.41969907407407409</v>
      </c>
      <c r="G45" s="51">
        <f>SUM(F45-E45)</f>
        <v>6.0185185185185341E-4</v>
      </c>
      <c r="H45" s="51"/>
      <c r="I45" s="50">
        <f>AJAT!I61</f>
        <v>0.42395833333333338</v>
      </c>
      <c r="J45" s="50">
        <f>AJAT!J61</f>
        <v>0.42521990740740739</v>
      </c>
      <c r="K45" s="51">
        <f>SUM(J45-I45)</f>
        <v>1.2615740740740122E-3</v>
      </c>
      <c r="L45" s="51"/>
      <c r="M45" s="50">
        <f>AJAT!M61</f>
        <v>0.46423611111111113</v>
      </c>
      <c r="N45" s="50">
        <f>AJAT!N61</f>
        <v>0.46521990740740743</v>
      </c>
      <c r="O45" s="51">
        <f>SUM(N45-M45)</f>
        <v>9.8379629629630205E-4</v>
      </c>
      <c r="P45" s="51"/>
      <c r="Q45" s="50">
        <f>AJAT!Q61</f>
        <v>0.50347222222222221</v>
      </c>
      <c r="R45" s="50">
        <f>AJAT!R61</f>
        <v>0.50476851851851856</v>
      </c>
      <c r="S45" s="51">
        <f>SUM(R45-Q45)</f>
        <v>1.2962962962963509E-3</v>
      </c>
      <c r="T45" s="87">
        <f>SUM(G45+K45+O45+S45)</f>
        <v>4.1435185185185186E-3</v>
      </c>
      <c r="U45" s="3">
        <f t="shared" si="0"/>
        <v>3.4722222222172139E-5</v>
      </c>
      <c r="V45" s="2"/>
      <c r="W45" s="3">
        <f t="shared" si="2"/>
        <v>1.0185185185185297E-3</v>
      </c>
    </row>
    <row r="46" spans="1:23" ht="15.75" x14ac:dyDescent="0.25">
      <c r="A46" s="7">
        <v>4</v>
      </c>
      <c r="B46" s="56" t="str">
        <f>Lähtöluettelo!B7</f>
        <v>Maija Tuomainen</v>
      </c>
      <c r="C46" s="56" t="str">
        <f>Lähtöluettelo!C7</f>
        <v>    Canyon</v>
      </c>
      <c r="D46" s="39" t="str">
        <f>Lähtöluettelo!D7</f>
        <v>Lady</v>
      </c>
      <c r="E46" s="40">
        <f>AJAT!E6</f>
        <v>0.40104166666666669</v>
      </c>
      <c r="F46" s="40">
        <f>AJAT!F6</f>
        <v>0.40164351851851854</v>
      </c>
      <c r="G46" s="41">
        <f>SUM(F46-E46)</f>
        <v>6.0185185185185341E-4</v>
      </c>
      <c r="H46" s="41"/>
      <c r="I46" s="40">
        <f>AJAT!I6</f>
        <v>0.40520833333333334</v>
      </c>
      <c r="J46" s="40">
        <f>AJAT!J6</f>
        <v>0.40652777777777777</v>
      </c>
      <c r="K46" s="41">
        <f>SUM(J46-I46)</f>
        <v>1.3194444444444287E-3</v>
      </c>
      <c r="L46" s="41"/>
      <c r="M46" s="40">
        <f>AJAT!M6</f>
        <v>0.45104166666666662</v>
      </c>
      <c r="N46" s="40">
        <f>AJAT!N6</f>
        <v>0.45201388888888888</v>
      </c>
      <c r="O46" s="41">
        <f>SUM(N46-M46)</f>
        <v>9.7222222222226318E-4</v>
      </c>
      <c r="P46" s="41"/>
      <c r="Q46" s="40">
        <f>AJAT!Q6</f>
        <v>0.49236111111111108</v>
      </c>
      <c r="R46" s="40">
        <f>AJAT!R6</f>
        <v>0.49364583333333334</v>
      </c>
      <c r="S46" s="41">
        <f>SUM(R46-Q46)</f>
        <v>1.2847222222222565E-3</v>
      </c>
      <c r="T46" s="84">
        <f>SUM(G46+K46+O46+S46)</f>
        <v>4.1782407407408018E-3</v>
      </c>
      <c r="U46" s="3">
        <f t="shared" si="0"/>
        <v>3.4722222222283161E-5</v>
      </c>
      <c r="V46" s="2"/>
      <c r="W46" s="3">
        <f t="shared" si="2"/>
        <v>1.0532407407408129E-3</v>
      </c>
    </row>
    <row r="47" spans="1:23" ht="15.75" x14ac:dyDescent="0.25">
      <c r="A47" s="2">
        <v>67</v>
      </c>
      <c r="B47" s="10" t="str">
        <f>Lähtöluettelo!B59</f>
        <v>Antti Kihlström </v>
      </c>
      <c r="C47" s="10" t="str">
        <f>Lähtöluettelo!C59</f>
        <v>       Hirmunen</v>
      </c>
      <c r="D47" s="16" t="str">
        <f>Lähtöluettelo!D59</f>
        <v>Historic</v>
      </c>
      <c r="E47" s="101">
        <f>AJAT!E65</f>
        <v>0.42048611111111112</v>
      </c>
      <c r="F47" s="101">
        <f>AJAT!F65</f>
        <v>0.42119212962962965</v>
      </c>
      <c r="G47" s="48">
        <f>SUM(F47-E47)</f>
        <v>7.0601851851853636E-4</v>
      </c>
      <c r="H47" s="48"/>
      <c r="I47" s="101">
        <f>AJAT!I65</f>
        <v>0.42534722222222227</v>
      </c>
      <c r="J47" s="101">
        <f>AJAT!J65</f>
        <v>0.42657407407407405</v>
      </c>
      <c r="K47" s="48">
        <f>SUM(J47-I47)</f>
        <v>1.2268518518517846E-3</v>
      </c>
      <c r="L47" s="48"/>
      <c r="M47" s="101">
        <f>AJAT!M65</f>
        <v>0.46562500000000001</v>
      </c>
      <c r="N47" s="101">
        <f>AJAT!N65</f>
        <v>0.46664351851851849</v>
      </c>
      <c r="O47" s="48">
        <f>SUM(N47-M47)</f>
        <v>1.0185185185184742E-3</v>
      </c>
      <c r="P47" s="48"/>
      <c r="Q47" s="101">
        <f>AJAT!Q65</f>
        <v>0.50486111111111109</v>
      </c>
      <c r="R47" s="101">
        <f>AJAT!R65</f>
        <v>0.50614583333333341</v>
      </c>
      <c r="S47" s="48">
        <f>SUM(R47-Q47)</f>
        <v>1.284722222222312E-3</v>
      </c>
      <c r="T47" s="88">
        <f>SUM(G47+K47+O47+S47)</f>
        <v>4.2361111111111072E-3</v>
      </c>
      <c r="U47" s="3">
        <f t="shared" si="0"/>
        <v>5.7870370370305402E-5</v>
      </c>
      <c r="V47" s="2"/>
      <c r="W47" s="3">
        <f t="shared" si="2"/>
        <v>1.1111111111111183E-3</v>
      </c>
    </row>
    <row r="48" spans="1:23" ht="15.75" x14ac:dyDescent="0.25">
      <c r="A48" s="59">
        <v>51</v>
      </c>
      <c r="B48" s="60" t="str">
        <f>Lähtöluettelo!B43</f>
        <v>Jaakko Lavio</v>
      </c>
      <c r="C48" s="60" t="str">
        <f>Lähtöluettelo!C43</f>
        <v>       Red schimmer (ex Rino)</v>
      </c>
      <c r="D48" s="49" t="str">
        <f>Lähtöluettelo!D43</f>
        <v>S-WRC</v>
      </c>
      <c r="E48" s="50">
        <f>AJAT!E49</f>
        <v>0.4152777777777778</v>
      </c>
      <c r="F48" s="50">
        <f>AJAT!F49</f>
        <v>0.41586805555555556</v>
      </c>
      <c r="G48" s="51">
        <f>SUM(F48-E48)</f>
        <v>5.9027777777775903E-4</v>
      </c>
      <c r="H48" s="51"/>
      <c r="I48" s="50">
        <f>AJAT!I49</f>
        <v>0.41979166666666662</v>
      </c>
      <c r="J48" s="50">
        <f>AJAT!J49</f>
        <v>0.4211805555555555</v>
      </c>
      <c r="K48" s="51">
        <f>SUM(J48-I48)</f>
        <v>1.388888888888884E-3</v>
      </c>
      <c r="L48" s="51"/>
      <c r="M48" s="50">
        <f>AJAT!M49</f>
        <v>0.4604166666666667</v>
      </c>
      <c r="N48" s="50">
        <f>AJAT!N49</f>
        <v>0.4613888888888889</v>
      </c>
      <c r="O48" s="51">
        <f>SUM(N48-M48)</f>
        <v>9.7222222222220767E-4</v>
      </c>
      <c r="P48" s="51"/>
      <c r="Q48" s="50">
        <f>AJAT!Q49</f>
        <v>0.49965277777777778</v>
      </c>
      <c r="R48" s="50">
        <f>AJAT!R49</f>
        <v>0.50099537037037034</v>
      </c>
      <c r="S48" s="51">
        <f>SUM(R48-Q48)</f>
        <v>1.3425925925925619E-3</v>
      </c>
      <c r="T48" s="87">
        <f>SUM(G48+K48+O48+S48)</f>
        <v>4.2939814814814126E-3</v>
      </c>
      <c r="U48" s="3">
        <f t="shared" si="0"/>
        <v>5.7870370370305402E-5</v>
      </c>
      <c r="V48" s="2"/>
      <c r="W48" s="3">
        <f t="shared" si="2"/>
        <v>1.1689814814814237E-3</v>
      </c>
    </row>
    <row r="49" spans="1:23" ht="15.75" x14ac:dyDescent="0.25">
      <c r="A49" s="2">
        <v>43</v>
      </c>
      <c r="B49" s="10" t="str">
        <f>Lähtöluettelo!B36</f>
        <v>Tero Ahonen</v>
      </c>
      <c r="C49" s="10" t="str">
        <f>Lähtöluettelo!C36</f>
        <v>       Härkäpannu Tunturi</v>
      </c>
      <c r="D49" s="16" t="str">
        <f>Lähtöluettelo!D36</f>
        <v>Historic</v>
      </c>
      <c r="E49" s="101">
        <f>AJAT!E41</f>
        <v>0.4128472222222222</v>
      </c>
      <c r="F49" s="101">
        <f>AJAT!F41</f>
        <v>0.41342592592592592</v>
      </c>
      <c r="G49" s="48">
        <f>SUM(F49-E49)</f>
        <v>5.7870370370372015E-4</v>
      </c>
      <c r="H49" s="48"/>
      <c r="I49" s="101">
        <f>AJAT!I41</f>
        <v>0.41736111111111113</v>
      </c>
      <c r="J49" s="101">
        <f>AJAT!J41</f>
        <v>0.41869212962962959</v>
      </c>
      <c r="K49" s="48">
        <f>SUM(J49-I49)</f>
        <v>1.3310185185184675E-3</v>
      </c>
      <c r="L49" s="48"/>
      <c r="M49" s="101">
        <f>AJAT!M41</f>
        <v>0.45763888888888887</v>
      </c>
      <c r="N49" s="101">
        <f>AJAT!N41</f>
        <v>0.4586574074074074</v>
      </c>
      <c r="O49" s="48">
        <f>SUM(N49-M49)</f>
        <v>1.0185185185185297E-3</v>
      </c>
      <c r="P49" s="48"/>
      <c r="Q49" s="101">
        <f>AJAT!Q41</f>
        <v>0.49722222222222223</v>
      </c>
      <c r="R49" s="101">
        <f>AJAT!R41</f>
        <v>0.49863425925925925</v>
      </c>
      <c r="S49" s="48">
        <f>SUM(R49-Q49)</f>
        <v>1.4120370370370172E-3</v>
      </c>
      <c r="T49" s="88">
        <f>SUM(G49+K49+O49+S49)</f>
        <v>4.3402777777777346E-3</v>
      </c>
      <c r="U49" s="3">
        <f t="shared" si="0"/>
        <v>4.6296296296322037E-5</v>
      </c>
      <c r="V49" s="2"/>
      <c r="W49" s="3">
        <f t="shared" si="2"/>
        <v>1.2152777777777457E-3</v>
      </c>
    </row>
    <row r="50" spans="1:23" ht="15.75" x14ac:dyDescent="0.25">
      <c r="A50" s="57">
        <v>87</v>
      </c>
      <c r="B50" s="58" t="str">
        <f>Lähtöluettelo!B76</f>
        <v>Leevi Kastikainen *</v>
      </c>
      <c r="C50" s="58" t="str">
        <f>Lähtöluettelo!C76</f>
        <v>       Leevi's Kebab</v>
      </c>
      <c r="D50" s="42" t="str">
        <f>Lähtöluettelo!D76</f>
        <v>WRC</v>
      </c>
      <c r="E50" s="43">
        <f>AJAT!E85</f>
        <v>0.42604166666666665</v>
      </c>
      <c r="F50" s="43">
        <f>AJAT!F85</f>
        <v>0.42667824074074073</v>
      </c>
      <c r="G50" s="44">
        <f>SUM(F50-E50)</f>
        <v>6.3657407407408106E-4</v>
      </c>
      <c r="H50" s="44"/>
      <c r="I50" s="43">
        <f>AJAT!I85</f>
        <v>0.4309027777777778</v>
      </c>
      <c r="J50" s="43">
        <f>AJAT!J85</f>
        <v>0.43214120370370374</v>
      </c>
      <c r="K50" s="44">
        <f>SUM(J50-I50)</f>
        <v>1.2384259259259345E-3</v>
      </c>
      <c r="L50" s="44"/>
      <c r="M50" s="43">
        <f>AJAT!M85</f>
        <v>0.47118055555555555</v>
      </c>
      <c r="N50" s="43">
        <f>AJAT!N85</f>
        <v>0.4723148148148148</v>
      </c>
      <c r="O50" s="44">
        <f>SUM(N50-M50)</f>
        <v>1.1342592592592515E-3</v>
      </c>
      <c r="P50" s="44"/>
      <c r="Q50" s="43">
        <f>AJAT!Q85</f>
        <v>0.51041666666666663</v>
      </c>
      <c r="R50" s="43">
        <f>AJAT!R85</f>
        <v>0.51175925925925925</v>
      </c>
      <c r="S50" s="44">
        <f>SUM(R50-Q50)</f>
        <v>1.3425925925926174E-3</v>
      </c>
      <c r="T50" s="89">
        <f>SUM(G50+K50+O50+S50)</f>
        <v>4.3518518518518845E-3</v>
      </c>
      <c r="U50" s="3">
        <f t="shared" si="0"/>
        <v>1.1574074074149898E-5</v>
      </c>
      <c r="V50" s="2"/>
      <c r="W50" s="3">
        <f t="shared" si="2"/>
        <v>1.2268518518518956E-3</v>
      </c>
    </row>
    <row r="51" spans="1:23" ht="15.75" x14ac:dyDescent="0.25">
      <c r="A51" s="7">
        <v>2</v>
      </c>
      <c r="B51" s="56" t="str">
        <f>Lähtöluettelo!B5</f>
        <v>Asta remes</v>
      </c>
      <c r="C51" s="56" t="str">
        <f>Lähtöluettelo!C5</f>
        <v>    Joku vanha scott</v>
      </c>
      <c r="D51" s="39" t="str">
        <f>Lähtöluettelo!D5</f>
        <v>Lady</v>
      </c>
      <c r="E51" s="40">
        <f>AJAT!E4</f>
        <v>0.40034722222222219</v>
      </c>
      <c r="F51" s="40">
        <f>AJAT!F4</f>
        <v>0.40090277777777777</v>
      </c>
      <c r="G51" s="41">
        <f>SUM(F51-E51)</f>
        <v>5.5555555555558689E-4</v>
      </c>
      <c r="H51" s="41"/>
      <c r="I51" s="40">
        <f>AJAT!I4</f>
        <v>0.4045138888888889</v>
      </c>
      <c r="J51" s="40">
        <f>AJAT!J4</f>
        <v>0.40596064814814814</v>
      </c>
      <c r="K51" s="41">
        <f>SUM(J51-I51)</f>
        <v>1.4467592592592449E-3</v>
      </c>
      <c r="L51" s="41"/>
      <c r="M51" s="40">
        <f>AJAT!M4</f>
        <v>0.45034722222222223</v>
      </c>
      <c r="N51" s="40">
        <f>AJAT!N4</f>
        <v>0.45136574074074076</v>
      </c>
      <c r="O51" s="41">
        <f>SUM(N51-M51)</f>
        <v>1.0185185185185297E-3</v>
      </c>
      <c r="P51" s="41"/>
      <c r="Q51" s="40">
        <f>AJAT!Q4</f>
        <v>0.4916666666666667</v>
      </c>
      <c r="R51" s="40">
        <f>AJAT!R4</f>
        <v>0.49304398148148149</v>
      </c>
      <c r="S51" s="41">
        <f>SUM(R51-Q51)</f>
        <v>1.3773148148147896E-3</v>
      </c>
      <c r="T51" s="84">
        <f>SUM(G51+K51+O51+S51)</f>
        <v>4.398148148148151E-3</v>
      </c>
      <c r="U51" s="3">
        <f t="shared" si="0"/>
        <v>4.6296296296266526E-5</v>
      </c>
      <c r="V51" s="2"/>
      <c r="W51" s="3">
        <f t="shared" si="2"/>
        <v>1.2731481481481621E-3</v>
      </c>
    </row>
    <row r="52" spans="1:23" ht="15.75" x14ac:dyDescent="0.25">
      <c r="A52" s="59">
        <v>23</v>
      </c>
      <c r="B52" s="60" t="str">
        <f>Lähtöluettelo!B20</f>
        <v>Juha Kontio</v>
      </c>
      <c r="C52" s="60" t="str">
        <f>Lähtöluettelo!C20</f>
        <v>       Petrol Bros Vitali S2000</v>
      </c>
      <c r="D52" s="49" t="str">
        <f>Lähtöluettelo!D20</f>
        <v>S-WRC</v>
      </c>
      <c r="E52" s="50">
        <f>AJAT!E21</f>
        <v>0.40625</v>
      </c>
      <c r="F52" s="50">
        <f>AJAT!F21</f>
        <v>0.40671296296296294</v>
      </c>
      <c r="G52" s="51">
        <f>SUM(F52-E52)</f>
        <v>4.6296296296294281E-4</v>
      </c>
      <c r="H52" s="51"/>
      <c r="I52" s="50">
        <f>AJAT!I21</f>
        <v>0.41180555555555554</v>
      </c>
      <c r="J52" s="50">
        <f>AJAT!J21</f>
        <v>0.41292824074074069</v>
      </c>
      <c r="K52" s="51">
        <f>SUM(J52-I52)</f>
        <v>1.1226851851851571E-3</v>
      </c>
      <c r="L52" s="51"/>
      <c r="M52" s="50">
        <f>AJAT!M21</f>
        <v>0.47256944444444443</v>
      </c>
      <c r="N52" s="50">
        <f>AJAT!N21</f>
        <v>0.47422453703703704</v>
      </c>
      <c r="O52" s="51">
        <f>SUM(N52-M52)</f>
        <v>1.6550925925926108E-3</v>
      </c>
      <c r="P52" s="51"/>
      <c r="Q52" s="50">
        <f>AJAT!Q21</f>
        <v>0.51215277777777779</v>
      </c>
      <c r="R52" s="50">
        <f>AJAT!R21</f>
        <v>0.5133564814814815</v>
      </c>
      <c r="S52" s="51">
        <f>SUM(R52-Q52)</f>
        <v>1.2037037037037068E-3</v>
      </c>
      <c r="T52" s="87">
        <f>SUM(G52+K52+O52+S52)</f>
        <v>4.4444444444444176E-3</v>
      </c>
      <c r="U52" s="3">
        <f t="shared" si="0"/>
        <v>4.6296296296266526E-5</v>
      </c>
      <c r="V52" s="2"/>
      <c r="W52" s="3">
        <f t="shared" si="2"/>
        <v>1.3194444444444287E-3</v>
      </c>
    </row>
    <row r="53" spans="1:23" ht="15.75" x14ac:dyDescent="0.25">
      <c r="A53" s="59">
        <v>57</v>
      </c>
      <c r="B53" s="60" t="str">
        <f>Lähtöluettelo!B49</f>
        <v>Vesa Manninen</v>
      </c>
      <c r="C53" s="60" t="str">
        <f>Lähtöluettelo!C49</f>
        <v>       DBS Metro(sexual)-96</v>
      </c>
      <c r="D53" s="49" t="str">
        <f>Lähtöluettelo!D49</f>
        <v>S-WRC</v>
      </c>
      <c r="E53" s="50">
        <f>AJAT!E55</f>
        <v>0.41701388888888885</v>
      </c>
      <c r="F53" s="50">
        <f>AJAT!F55</f>
        <v>0.41746527777777781</v>
      </c>
      <c r="G53" s="51">
        <f>SUM(F53-E53)</f>
        <v>4.5138888888895945E-4</v>
      </c>
      <c r="H53" s="51"/>
      <c r="I53" s="50">
        <f>AJAT!I55</f>
        <v>0.42152777777777778</v>
      </c>
      <c r="J53" s="50">
        <f>AJAT!J55</f>
        <v>0.42336805555555551</v>
      </c>
      <c r="K53" s="51">
        <f>SUM(J53-I53)</f>
        <v>1.8402777777777324E-3</v>
      </c>
      <c r="L53" s="51"/>
      <c r="M53" s="50">
        <f>AJAT!M55</f>
        <v>0.4621527777777778</v>
      </c>
      <c r="N53" s="50">
        <f>AJAT!N55</f>
        <v>0.46312500000000001</v>
      </c>
      <c r="O53" s="51">
        <f>SUM(N53-M53)</f>
        <v>9.7222222222220767E-4</v>
      </c>
      <c r="P53" s="51"/>
      <c r="Q53" s="50">
        <f>AJAT!Q55</f>
        <v>0.50138888888888888</v>
      </c>
      <c r="R53" s="50">
        <f>AJAT!R55</f>
        <v>0.50258101851851855</v>
      </c>
      <c r="S53" s="51">
        <f>SUM(R53-Q53)</f>
        <v>1.192129629629668E-3</v>
      </c>
      <c r="T53" s="87">
        <f>SUM(G53+K53+O53+S53)</f>
        <v>4.4560185185185675E-3</v>
      </c>
      <c r="U53" s="3">
        <f t="shared" si="0"/>
        <v>1.1574074074149898E-5</v>
      </c>
      <c r="V53" s="2"/>
      <c r="W53" s="3">
        <f t="shared" si="2"/>
        <v>1.3310185185185786E-3</v>
      </c>
    </row>
    <row r="54" spans="1:23" ht="15.75" x14ac:dyDescent="0.25">
      <c r="A54" s="2">
        <v>72</v>
      </c>
      <c r="B54" s="10" t="str">
        <f>Lähtöluettelo!B64</f>
        <v>Matti Nuora *</v>
      </c>
      <c r="C54" s="10" t="str">
        <f>Lähtöluettelo!C64</f>
        <v>       Polkupyörä :)</v>
      </c>
      <c r="D54" s="16" t="str">
        <f>Lähtöluettelo!D64</f>
        <v>Historic</v>
      </c>
      <c r="E54" s="101">
        <f>AJAT!E70</f>
        <v>0.42222222222222222</v>
      </c>
      <c r="F54" s="101">
        <f>AJAT!F70</f>
        <v>0.42280092592592594</v>
      </c>
      <c r="G54" s="48">
        <f>SUM(F54-E54)</f>
        <v>5.7870370370372015E-4</v>
      </c>
      <c r="H54" s="48"/>
      <c r="I54" s="101">
        <f>AJAT!I70</f>
        <v>0.42708333333333331</v>
      </c>
      <c r="J54" s="101">
        <f>AJAT!J70</f>
        <v>0.42844907407407407</v>
      </c>
      <c r="K54" s="48">
        <f>SUM(J54-I54)</f>
        <v>1.3657407407407507E-3</v>
      </c>
      <c r="L54" s="48"/>
      <c r="M54" s="101">
        <f>AJAT!M70</f>
        <v>0.46736111111111112</v>
      </c>
      <c r="N54" s="101">
        <f>AJAT!N70</f>
        <v>0.46842592592592597</v>
      </c>
      <c r="O54" s="48">
        <f>SUM(N54-M54)</f>
        <v>1.0648148148148517E-3</v>
      </c>
      <c r="P54" s="48"/>
      <c r="Q54" s="101">
        <f>AJAT!Q70</f>
        <v>0.50659722222222225</v>
      </c>
      <c r="R54" s="101">
        <f>AJAT!R70</f>
        <v>0.50805555555555559</v>
      </c>
      <c r="S54" s="48">
        <f>SUM(R54-Q54)</f>
        <v>1.4583333333333393E-3</v>
      </c>
      <c r="T54" s="88">
        <f>SUM(G54+K54+O54+S54)</f>
        <v>4.4675925925926618E-3</v>
      </c>
      <c r="U54" s="3">
        <f t="shared" si="0"/>
        <v>1.1574074074094387E-5</v>
      </c>
      <c r="V54" s="2"/>
      <c r="W54" s="3">
        <f t="shared" si="2"/>
        <v>1.3425925925926729E-3</v>
      </c>
    </row>
    <row r="55" spans="1:23" ht="15.75" x14ac:dyDescent="0.25">
      <c r="A55" s="7">
        <v>3</v>
      </c>
      <c r="B55" s="56" t="str">
        <f>Lähtöluettelo!B6</f>
        <v>Piia Suiteri</v>
      </c>
      <c r="C55" s="56" t="str">
        <f>Lähtöluettelo!C6</f>
        <v>    Nishiki Cross hybrid 352 allroads</v>
      </c>
      <c r="D55" s="39" t="str">
        <f>Lähtöluettelo!D6</f>
        <v>Lady</v>
      </c>
      <c r="E55" s="40">
        <f>AJAT!E5</f>
        <v>0.40069444444444446</v>
      </c>
      <c r="F55" s="40">
        <f>AJAT!F5</f>
        <v>0.40144675925925927</v>
      </c>
      <c r="G55" s="41">
        <f>SUM(F55-E55)</f>
        <v>7.5231481481480289E-4</v>
      </c>
      <c r="H55" s="41"/>
      <c r="I55" s="40">
        <f>AJAT!I5</f>
        <v>0.40486111111111112</v>
      </c>
      <c r="J55" s="40">
        <f>AJAT!J5</f>
        <v>0.40616898148148151</v>
      </c>
      <c r="K55" s="41">
        <f>SUM(J55-I55)</f>
        <v>1.3078703703703898E-3</v>
      </c>
      <c r="L55" s="41"/>
      <c r="M55" s="40">
        <f>AJAT!M5</f>
        <v>0.45069444444444445</v>
      </c>
      <c r="N55" s="40">
        <f>AJAT!N5</f>
        <v>0.45171296296296298</v>
      </c>
      <c r="O55" s="41">
        <f>SUM(N55-M55)</f>
        <v>1.0185185185185297E-3</v>
      </c>
      <c r="P55" s="41"/>
      <c r="Q55" s="40">
        <f>AJAT!Q5</f>
        <v>0.49201388888888892</v>
      </c>
      <c r="R55" s="40">
        <f>AJAT!R5</f>
        <v>0.49344907407407407</v>
      </c>
      <c r="S55" s="41">
        <f>SUM(R55-Q55)</f>
        <v>1.4351851851851505E-3</v>
      </c>
      <c r="T55" s="84">
        <f>SUM(G55+K55+O55+S55)</f>
        <v>4.5138888888888729E-3</v>
      </c>
      <c r="U55" s="3">
        <f t="shared" si="0"/>
        <v>4.6296296296211015E-5</v>
      </c>
      <c r="V55" s="2"/>
      <c r="W55" s="3">
        <f t="shared" si="2"/>
        <v>1.388888888888884E-3</v>
      </c>
    </row>
    <row r="56" spans="1:23" ht="15.75" x14ac:dyDescent="0.25">
      <c r="A56" s="57">
        <v>68</v>
      </c>
      <c r="B56" s="58" t="str">
        <f>Lähtöluettelo!B60</f>
        <v>Reino Koskinen</v>
      </c>
      <c r="C56" s="58" t="str">
        <f>Lähtöluettelo!C60</f>
        <v>       Musta Syöjätär</v>
      </c>
      <c r="D56" s="42" t="str">
        <f>Lähtöluettelo!D60</f>
        <v>WRC</v>
      </c>
      <c r="E56" s="43">
        <f>AJAT!E66</f>
        <v>0.42083333333333334</v>
      </c>
      <c r="F56" s="43">
        <f>AJAT!F66</f>
        <v>0.42156250000000001</v>
      </c>
      <c r="G56" s="44">
        <f>SUM(F56-E56)</f>
        <v>7.2916666666666963E-4</v>
      </c>
      <c r="H56" s="44"/>
      <c r="I56" s="43">
        <f>AJAT!I66</f>
        <v>0.42569444444444443</v>
      </c>
      <c r="J56" s="43">
        <f>AJAT!J66</f>
        <v>0.42708333333333331</v>
      </c>
      <c r="K56" s="44">
        <f>SUM(J56-I56)</f>
        <v>1.388888888888884E-3</v>
      </c>
      <c r="L56" s="44"/>
      <c r="M56" s="43">
        <f>AJAT!M66</f>
        <v>0.46597222222222223</v>
      </c>
      <c r="N56" s="43">
        <f>AJAT!N66</f>
        <v>0.46697916666666667</v>
      </c>
      <c r="O56" s="44">
        <f>SUM(N56-M56)</f>
        <v>1.0069444444444353E-3</v>
      </c>
      <c r="P56" s="44"/>
      <c r="Q56" s="43">
        <f>AJAT!Q66</f>
        <v>0.50520833333333337</v>
      </c>
      <c r="R56" s="43">
        <f>AJAT!R66</f>
        <v>0.50663194444444448</v>
      </c>
      <c r="S56" s="44">
        <f>SUM(R56-Q56)</f>
        <v>1.4236111111111116E-3</v>
      </c>
      <c r="T56" s="89">
        <f>SUM(G56+K56+O56+S56)</f>
        <v>4.5486111111111005E-3</v>
      </c>
      <c r="U56" s="3">
        <f t="shared" si="0"/>
        <v>3.472222222222765E-5</v>
      </c>
      <c r="V56" s="2"/>
      <c r="W56" s="3">
        <f t="shared" si="2"/>
        <v>1.4236111111111116E-3</v>
      </c>
    </row>
    <row r="57" spans="1:23" ht="15.75" x14ac:dyDescent="0.25">
      <c r="A57" s="7">
        <v>1</v>
      </c>
      <c r="B57" s="56" t="str">
        <f>Lähtöluettelo!B4</f>
        <v>Tanja Suiteri</v>
      </c>
      <c r="C57" s="56" t="str">
        <f>Lähtöluettelo!C4</f>
        <v>    Jupiter 3v</v>
      </c>
      <c r="D57" s="39" t="str">
        <f>Lähtöluettelo!D4</f>
        <v>Lady</v>
      </c>
      <c r="E57" s="40">
        <f>AJAT!E3</f>
        <v>0.39999999999999997</v>
      </c>
      <c r="F57" s="40">
        <f>AJAT!F3</f>
        <v>0.40057870370370369</v>
      </c>
      <c r="G57" s="41">
        <f>SUM(F57-E57)</f>
        <v>5.7870370370372015E-4</v>
      </c>
      <c r="H57" s="41"/>
      <c r="I57" s="40">
        <f>AJAT!I3</f>
        <v>0.40416666666666662</v>
      </c>
      <c r="J57" s="40">
        <f>AJAT!J3</f>
        <v>0.4057291666666667</v>
      </c>
      <c r="K57" s="41">
        <f>SUM(J57-I57)</f>
        <v>1.5625000000000777E-3</v>
      </c>
      <c r="L57" s="41"/>
      <c r="M57" s="40">
        <f>AJAT!M3</f>
        <v>0.45</v>
      </c>
      <c r="N57" s="40">
        <f>AJAT!N3</f>
        <v>0.4510763888888889</v>
      </c>
      <c r="O57" s="41">
        <f>SUM(N57-M57)</f>
        <v>1.0763888888888906E-3</v>
      </c>
      <c r="P57" s="41"/>
      <c r="Q57" s="40">
        <f>AJAT!Q3</f>
        <v>0.49131944444444442</v>
      </c>
      <c r="R57" s="40">
        <f>AJAT!R3</f>
        <v>0.49277777777777776</v>
      </c>
      <c r="S57" s="41">
        <f>SUM(R57-Q57)</f>
        <v>1.4583333333333393E-3</v>
      </c>
      <c r="T57" s="84">
        <f>SUM(G57+K57+O57+S57)</f>
        <v>4.6759259259260277E-3</v>
      </c>
      <c r="U57" s="3">
        <f t="shared" si="0"/>
        <v>1.2731481481492724E-4</v>
      </c>
      <c r="V57" s="2"/>
      <c r="W57" s="3">
        <f t="shared" si="2"/>
        <v>1.5509259259260388E-3</v>
      </c>
    </row>
    <row r="58" spans="1:23" ht="15.75" x14ac:dyDescent="0.25">
      <c r="A58" s="2">
        <v>64</v>
      </c>
      <c r="B58" s="10" t="str">
        <f>Lähtöluettelo!B56</f>
        <v>Jussi Perälä </v>
      </c>
      <c r="C58" s="10" t="str">
        <f>Lähtöluettelo!C56</f>
        <v>       Tunturi Poni</v>
      </c>
      <c r="D58" s="16" t="str">
        <f>Lähtöluettelo!D56</f>
        <v>Historic</v>
      </c>
      <c r="E58" s="101">
        <f>AJAT!E62</f>
        <v>0.41944444444444445</v>
      </c>
      <c r="F58" s="101">
        <f>AJAT!F62</f>
        <v>0.42</v>
      </c>
      <c r="G58" s="48">
        <f>SUM(F58-E58)</f>
        <v>5.5555555555553138E-4</v>
      </c>
      <c r="H58" s="48"/>
      <c r="I58" s="101">
        <f>AJAT!I62</f>
        <v>0.42430555555555555</v>
      </c>
      <c r="J58" s="101">
        <f>AJAT!J62</f>
        <v>0.42575231481481479</v>
      </c>
      <c r="K58" s="48">
        <f>SUM(J58-I58)</f>
        <v>1.4467592592592449E-3</v>
      </c>
      <c r="L58" s="48"/>
      <c r="M58" s="101">
        <f>AJAT!M62</f>
        <v>0.46458333333333335</v>
      </c>
      <c r="N58" s="101">
        <f>AJAT!N62</f>
        <v>0.46557870370370374</v>
      </c>
      <c r="O58" s="48">
        <f>SUM(N58-M58)</f>
        <v>9.9537037037039644E-4</v>
      </c>
      <c r="P58" s="48"/>
      <c r="Q58" s="101">
        <f>AJAT!Q62</f>
        <v>0.50381944444444449</v>
      </c>
      <c r="R58" s="101">
        <f>AJAT!R62</f>
        <v>0.50555555555555554</v>
      </c>
      <c r="S58" s="48">
        <f>SUM(R58-Q58)</f>
        <v>1.7361111111110494E-3</v>
      </c>
      <c r="T58" s="88">
        <f>SUM(G58+K58+O58+S58)</f>
        <v>4.7337962962962221E-3</v>
      </c>
      <c r="U58" s="3">
        <f t="shared" si="0"/>
        <v>5.7870370370194379E-5</v>
      </c>
      <c r="V58" s="2"/>
      <c r="W58" s="3">
        <f t="shared" si="2"/>
        <v>1.6087962962962332E-3</v>
      </c>
    </row>
    <row r="59" spans="1:23" ht="15.75" x14ac:dyDescent="0.25">
      <c r="A59" s="59">
        <v>69</v>
      </c>
      <c r="B59" s="60" t="str">
        <f>Lähtöluettelo!B61</f>
        <v>Sascha Koschmieder *</v>
      </c>
      <c r="C59" s="60" t="str">
        <f>Lähtöluettelo!C61</f>
        <v>       KossuIceOne</v>
      </c>
      <c r="D59" s="49" t="str">
        <f>Lähtöluettelo!D61</f>
        <v>S-WRC</v>
      </c>
      <c r="E59" s="50">
        <f>AJAT!E67</f>
        <v>0.4211805555555555</v>
      </c>
      <c r="F59" s="50">
        <f>AJAT!F67</f>
        <v>0.42199074074074078</v>
      </c>
      <c r="G59" s="51">
        <f>SUM(F59-E59)</f>
        <v>8.1018518518527483E-4</v>
      </c>
      <c r="H59" s="51"/>
      <c r="I59" s="50">
        <f>AJAT!I67</f>
        <v>0.42604166666666665</v>
      </c>
      <c r="J59" s="50">
        <f>AJAT!J67</f>
        <v>0.42745370370370367</v>
      </c>
      <c r="K59" s="51">
        <f>SUM(J59-I59)</f>
        <v>1.4120370370370172E-3</v>
      </c>
      <c r="L59" s="51"/>
      <c r="M59" s="50">
        <f>AJAT!M67</f>
        <v>0.46631944444444445</v>
      </c>
      <c r="N59" s="50">
        <f>AJAT!N67</f>
        <v>0.46732638888888883</v>
      </c>
      <c r="O59" s="51">
        <f>SUM(N59-M59)</f>
        <v>1.0069444444443798E-3</v>
      </c>
      <c r="P59" s="51"/>
      <c r="Q59" s="50">
        <f>AJAT!Q67</f>
        <v>0.50555555555555554</v>
      </c>
      <c r="R59" s="50">
        <f>AJAT!R67</f>
        <v>0.50706018518518514</v>
      </c>
      <c r="S59" s="51">
        <f>SUM(R59-Q59)</f>
        <v>1.5046296296296058E-3</v>
      </c>
      <c r="T59" s="87">
        <f>SUM(G59+K59+O59+S59)</f>
        <v>4.7337962962962776E-3</v>
      </c>
      <c r="U59" s="3">
        <f t="shared" si="0"/>
        <v>5.5511151231257827E-17</v>
      </c>
      <c r="V59" s="2"/>
      <c r="W59" s="3">
        <f t="shared" si="2"/>
        <v>1.6087962962962887E-3</v>
      </c>
    </row>
    <row r="60" spans="1:23" ht="15.75" x14ac:dyDescent="0.25">
      <c r="A60" s="2">
        <v>74</v>
      </c>
      <c r="B60" s="10" t="str">
        <f>Lähtöluettelo!B66</f>
        <v>Aatu Tunturi </v>
      </c>
      <c r="C60" s="10" t="str">
        <f>Lähtöluettelo!C66</f>
        <v>       Polkupyörä</v>
      </c>
      <c r="D60" s="16" t="str">
        <f>Lähtöluettelo!D66</f>
        <v>Historic</v>
      </c>
      <c r="E60" s="101">
        <f>AJAT!E72</f>
        <v>0.42291666666666666</v>
      </c>
      <c r="F60" s="101">
        <f>AJAT!F72</f>
        <v>0.42373842592592598</v>
      </c>
      <c r="G60" s="48">
        <f>SUM(F60-E60)</f>
        <v>8.217592592593137E-4</v>
      </c>
      <c r="H60" s="48"/>
      <c r="I60" s="101">
        <f>AJAT!I72</f>
        <v>0.42777777777777781</v>
      </c>
      <c r="J60" s="101">
        <f>AJAT!J72</f>
        <v>0.42917824074074074</v>
      </c>
      <c r="K60" s="48">
        <f>SUM(J60-I60)</f>
        <v>1.4004629629629228E-3</v>
      </c>
      <c r="L60" s="48"/>
      <c r="M60" s="101">
        <f>AJAT!M72</f>
        <v>0.4680555555555555</v>
      </c>
      <c r="N60" s="101">
        <f>AJAT!N72</f>
        <v>0.46910879629629632</v>
      </c>
      <c r="O60" s="48">
        <f>SUM(N60-M60)</f>
        <v>1.0532407407408129E-3</v>
      </c>
      <c r="P60" s="48"/>
      <c r="Q60" s="101">
        <f>AJAT!Q72</f>
        <v>0.5072916666666667</v>
      </c>
      <c r="R60" s="101">
        <f>AJAT!R72</f>
        <v>0.5087962962962963</v>
      </c>
      <c r="S60" s="48">
        <f>SUM(R60-Q60)</f>
        <v>1.5046296296296058E-3</v>
      </c>
      <c r="T60" s="88">
        <f>SUM(G60+K60+O60+S60)</f>
        <v>4.7800925925926552E-3</v>
      </c>
      <c r="U60" s="3">
        <f t="shared" si="0"/>
        <v>4.6296296296377548E-5</v>
      </c>
      <c r="V60" s="2"/>
      <c r="W60" s="3">
        <f t="shared" si="2"/>
        <v>1.6550925925926663E-3</v>
      </c>
    </row>
    <row r="61" spans="1:23" ht="15.75" x14ac:dyDescent="0.25">
      <c r="A61" s="7">
        <v>7</v>
      </c>
      <c r="B61" s="56" t="str">
        <f>Lähtöluettelo!B10</f>
        <v>Susanna Tolsa</v>
      </c>
      <c r="C61" s="56" t="str">
        <f>Lähtöluettelo!C10</f>
        <v>    Trek X-Cal</v>
      </c>
      <c r="D61" s="39" t="str">
        <f>Lähtöluettelo!D10</f>
        <v>Lady</v>
      </c>
      <c r="E61" s="40">
        <f>AJAT!E9</f>
        <v>0.40208333333333335</v>
      </c>
      <c r="F61" s="40">
        <f>AJAT!F9</f>
        <v>0.40285879629629634</v>
      </c>
      <c r="G61" s="41">
        <f>SUM(F61-E61)</f>
        <v>7.7546296296299166E-4</v>
      </c>
      <c r="H61" s="41"/>
      <c r="I61" s="40">
        <f>AJAT!I9</f>
        <v>0.40625</v>
      </c>
      <c r="J61" s="40">
        <f>AJAT!J9</f>
        <v>0.40775462962962966</v>
      </c>
      <c r="K61" s="41">
        <f>SUM(J61-I61)</f>
        <v>1.5046296296296613E-3</v>
      </c>
      <c r="L61" s="41"/>
      <c r="M61" s="40">
        <f>AJAT!M9</f>
        <v>0.45208333333333334</v>
      </c>
      <c r="N61" s="40">
        <f>AJAT!N9</f>
        <v>0.45313657407407404</v>
      </c>
      <c r="O61" s="41">
        <f>SUM(N61-M61)</f>
        <v>1.0532407407407018E-3</v>
      </c>
      <c r="P61" s="41"/>
      <c r="Q61" s="40">
        <f>AJAT!Q9</f>
        <v>0.4934027777777778</v>
      </c>
      <c r="R61" s="40">
        <f>AJAT!R9</f>
        <v>0.49488425925925927</v>
      </c>
      <c r="S61" s="41">
        <f>SUM(R61-Q61)</f>
        <v>1.4814814814814725E-3</v>
      </c>
      <c r="T61" s="84">
        <f>SUM(G61+K61+O61+S61)</f>
        <v>4.8148148148148273E-3</v>
      </c>
      <c r="U61" s="3">
        <f t="shared" si="0"/>
        <v>3.4722222222172139E-5</v>
      </c>
      <c r="V61" s="2"/>
      <c r="W61" s="3">
        <f t="shared" si="2"/>
        <v>1.6898148148148384E-3</v>
      </c>
    </row>
    <row r="62" spans="1:23" ht="15.75" x14ac:dyDescent="0.25">
      <c r="A62" s="2">
        <v>46</v>
      </c>
      <c r="B62" s="10" t="str">
        <f>Lähtöluettelo!B38</f>
        <v>Elmeri Mäki-Kulmala *</v>
      </c>
      <c r="C62" s="10" t="str">
        <f>Lähtöluettelo!C38</f>
        <v>       Putkirunko-Tunturi gr.B</v>
      </c>
      <c r="D62" s="16" t="str">
        <f>Lähtöluettelo!D38</f>
        <v>Historic</v>
      </c>
      <c r="E62" s="101">
        <f>AJAT!E44</f>
        <v>0.4135416666666667</v>
      </c>
      <c r="F62" s="101">
        <f>AJAT!F44</f>
        <v>0.41461805555555559</v>
      </c>
      <c r="G62" s="48">
        <f>SUM(F62-E62)</f>
        <v>1.0763888888888906E-3</v>
      </c>
      <c r="H62" s="48"/>
      <c r="I62" s="101">
        <f>AJAT!I44</f>
        <v>0.42291666666666666</v>
      </c>
      <c r="J62" s="101">
        <f>AJAT!J44</f>
        <v>0.42424768518518513</v>
      </c>
      <c r="K62" s="48">
        <f>SUM(J62-I62)</f>
        <v>1.3310185185184675E-3</v>
      </c>
      <c r="L62" s="48"/>
      <c r="M62" s="101">
        <f>AJAT!M44</f>
        <v>0.45868055555555554</v>
      </c>
      <c r="N62" s="101">
        <f>AJAT!N44</f>
        <v>0.4597222222222222</v>
      </c>
      <c r="O62" s="48">
        <f>SUM(N62-M62)</f>
        <v>1.041666666666663E-3</v>
      </c>
      <c r="P62" s="48"/>
      <c r="Q62" s="101">
        <f>AJAT!Q44</f>
        <v>0.49791666666666662</v>
      </c>
      <c r="R62" s="101">
        <f>AJAT!R44</f>
        <v>0.49936342592592592</v>
      </c>
      <c r="S62" s="48">
        <f>SUM(R62-Q62)</f>
        <v>1.4467592592593004E-3</v>
      </c>
      <c r="T62" s="88">
        <f>SUM(G62+K62+O62+S62)</f>
        <v>4.8958333333333215E-3</v>
      </c>
      <c r="U62" s="3">
        <f t="shared" si="0"/>
        <v>8.1018518518494176E-5</v>
      </c>
      <c r="V62" s="2"/>
      <c r="W62" s="3">
        <f t="shared" si="2"/>
        <v>1.7708333333333326E-3</v>
      </c>
    </row>
    <row r="63" spans="1:23" ht="15.75" x14ac:dyDescent="0.25">
      <c r="A63" s="54">
        <v>12</v>
      </c>
      <c r="B63" s="55" t="str">
        <f>Lähtöluettelo!B14</f>
        <v>Timo Klemetti</v>
      </c>
      <c r="C63" s="55" t="str">
        <f>Lähtöluettelo!C14</f>
        <v>       Pappa pyörä</v>
      </c>
      <c r="D63" s="45" t="str">
        <f>Lähtöluettelo!D14</f>
        <v>Seniorit</v>
      </c>
      <c r="E63" s="46">
        <f>AJAT!E14</f>
        <v>0.40312500000000001</v>
      </c>
      <c r="F63" s="46">
        <f>AJAT!F14</f>
        <v>0.40399305555555554</v>
      </c>
      <c r="G63" s="47">
        <f>SUM(F63-E63)</f>
        <v>8.6805555555552472E-4</v>
      </c>
      <c r="H63" s="47"/>
      <c r="I63" s="46">
        <f>AJAT!I14</f>
        <v>0.4079861111111111</v>
      </c>
      <c r="J63" s="46">
        <f>AJAT!J14</f>
        <v>0.40953703703703703</v>
      </c>
      <c r="K63" s="47">
        <f>SUM(J63-I63)</f>
        <v>1.5509259259259278E-3</v>
      </c>
      <c r="L63" s="47"/>
      <c r="M63" s="46">
        <f>AJAT!M14</f>
        <v>0.453125</v>
      </c>
      <c r="N63" s="46">
        <f>AJAT!N14</f>
        <v>0.45420138888888889</v>
      </c>
      <c r="O63" s="47">
        <f>SUM(N63-M63)</f>
        <v>1.0763888888888906E-3</v>
      </c>
      <c r="P63" s="47"/>
      <c r="Q63" s="46">
        <f>AJAT!Q14</f>
        <v>0.49444444444444446</v>
      </c>
      <c r="R63" s="46">
        <f>AJAT!R14</f>
        <v>0.49603009259259262</v>
      </c>
      <c r="S63" s="47">
        <f>SUM(R63-Q63)</f>
        <v>1.5856481481481555E-3</v>
      </c>
      <c r="T63" s="85">
        <f>SUM(G63+K63+O63+S63)</f>
        <v>5.0810185185184986E-3</v>
      </c>
      <c r="U63" s="3">
        <f t="shared" si="0"/>
        <v>1.8518518518517713E-4</v>
      </c>
      <c r="V63" s="2"/>
      <c r="W63" s="3">
        <f t="shared" si="2"/>
        <v>1.9560185185185097E-3</v>
      </c>
    </row>
    <row r="64" spans="1:23" ht="15.75" x14ac:dyDescent="0.25">
      <c r="A64" s="7">
        <v>6</v>
      </c>
      <c r="B64" s="56" t="str">
        <f>Lähtöluettelo!B9</f>
        <v>Jenni Rönkkö</v>
      </c>
      <c r="C64" s="56" t="str">
        <f>Lähtöluettelo!C9</f>
        <v>    Mummomallinmankeli</v>
      </c>
      <c r="D64" s="39" t="str">
        <f>Lähtöluettelo!D9</f>
        <v>Lady</v>
      </c>
      <c r="E64" s="40">
        <f>AJAT!E8</f>
        <v>0.40173611111111113</v>
      </c>
      <c r="F64" s="40">
        <f>AJAT!F8</f>
        <v>0.40266203703703707</v>
      </c>
      <c r="G64" s="41">
        <f>SUM(F64-E64)</f>
        <v>9.2592592592594114E-4</v>
      </c>
      <c r="H64" s="41"/>
      <c r="I64" s="40">
        <f>AJAT!I8</f>
        <v>0.40590277777777778</v>
      </c>
      <c r="J64" s="40">
        <f>AJAT!J8</f>
        <v>0.40752314814814811</v>
      </c>
      <c r="K64" s="41">
        <f>SUM(J64-I64)</f>
        <v>1.6203703703703276E-3</v>
      </c>
      <c r="L64" s="41"/>
      <c r="M64" s="40">
        <f>AJAT!M8</f>
        <v>0.45173611111111112</v>
      </c>
      <c r="N64" s="40">
        <f>AJAT!N8</f>
        <v>0.45295138888888892</v>
      </c>
      <c r="O64" s="41">
        <f>SUM(N64-M64)</f>
        <v>1.2152777777778012E-3</v>
      </c>
      <c r="P64" s="41"/>
      <c r="Q64" s="40">
        <f>AJAT!Q8</f>
        <v>0.49305555555555558</v>
      </c>
      <c r="R64" s="40">
        <f>AJAT!R8</f>
        <v>0.49478009259259265</v>
      </c>
      <c r="S64" s="41">
        <f>SUM(R64-Q64)</f>
        <v>1.7245370370370661E-3</v>
      </c>
      <c r="T64" s="84">
        <f>SUM(G64+K64+O64+S64)</f>
        <v>5.486111111111136E-3</v>
      </c>
      <c r="U64" s="3">
        <f t="shared" si="0"/>
        <v>4.0509259259263741E-4</v>
      </c>
      <c r="V64" s="2"/>
      <c r="W64" s="3">
        <f t="shared" si="2"/>
        <v>2.3611111111111471E-3</v>
      </c>
    </row>
    <row r="65" spans="1:23" ht="15.75" x14ac:dyDescent="0.25">
      <c r="A65" s="54">
        <v>11</v>
      </c>
      <c r="B65" s="55" t="str">
        <f>Lähtöluettelo!B13</f>
        <v>Timo Nyyssönen</v>
      </c>
      <c r="C65" s="55" t="str">
        <f>Lähtöluettelo!C13</f>
        <v>       Se nopsa taas</v>
      </c>
      <c r="D65" s="45" t="str">
        <f>Lähtöluettelo!D13</f>
        <v>Seniorit</v>
      </c>
      <c r="E65" s="46">
        <f>AJAT!E13</f>
        <v>0.40277777777777773</v>
      </c>
      <c r="F65" s="46">
        <f>AJAT!F13</f>
        <v>0.40383101851851855</v>
      </c>
      <c r="G65" s="47">
        <f>SUM(F65-E65)</f>
        <v>1.0532407407408129E-3</v>
      </c>
      <c r="H65" s="47"/>
      <c r="I65" s="46">
        <f>AJAT!I13</f>
        <v>0.40763888888888888</v>
      </c>
      <c r="J65" s="46">
        <f>AJAT!J13</f>
        <v>0.40939814814814812</v>
      </c>
      <c r="K65" s="47">
        <f>SUM(J65-I65)</f>
        <v>1.7592592592592382E-3</v>
      </c>
      <c r="L65" s="47"/>
      <c r="M65" s="46">
        <f>AJAT!M13</f>
        <v>0.45277777777777778</v>
      </c>
      <c r="N65" s="46">
        <f>AJAT!N13</f>
        <v>0.45405092592592594</v>
      </c>
      <c r="O65" s="47">
        <f>SUM(N65-M65)</f>
        <v>1.2731481481481621E-3</v>
      </c>
      <c r="P65" s="47"/>
      <c r="Q65" s="46">
        <f>AJAT!Q13</f>
        <v>0.49409722222222219</v>
      </c>
      <c r="R65" s="46">
        <f>AJAT!R13</f>
        <v>0.49571759259259257</v>
      </c>
      <c r="S65" s="47">
        <f>SUM(R65-Q65)</f>
        <v>1.6203703703703831E-3</v>
      </c>
      <c r="T65" s="85">
        <f>SUM(G65+K65+O65+S65)</f>
        <v>5.7060185185185963E-3</v>
      </c>
      <c r="U65" s="3">
        <f t="shared" si="0"/>
        <v>2.1990740740746029E-4</v>
      </c>
      <c r="V65" s="2"/>
      <c r="W65" s="3">
        <f t="shared" si="2"/>
        <v>2.5810185185186074E-3</v>
      </c>
    </row>
    <row r="66" spans="1:23" ht="15.75" x14ac:dyDescent="0.25">
      <c r="A66" s="2">
        <v>30</v>
      </c>
      <c r="B66" s="10" t="str">
        <f>Lähtöluettelo!B26</f>
        <v>Marko Sojonen </v>
      </c>
      <c r="C66" s="10" t="str">
        <f>Lähtöluettelo!C26</f>
        <v>       Työsuhde Polkupyörä</v>
      </c>
      <c r="D66" s="16" t="str">
        <f>Lähtöluettelo!D26</f>
        <v>Historic</v>
      </c>
      <c r="E66" s="101">
        <f>AJAT!E28</f>
        <v>0.40833333333333338</v>
      </c>
      <c r="F66" s="101">
        <f>AJAT!F28</f>
        <v>0.40912037037037036</v>
      </c>
      <c r="G66" s="48">
        <f>SUM(F66-E66)</f>
        <v>7.8703703703697503E-4</v>
      </c>
      <c r="H66" s="48"/>
      <c r="I66" s="101">
        <f>AJAT!I28</f>
        <v>0.41423611111111108</v>
      </c>
      <c r="J66" s="101">
        <f>AJAT!J28</f>
        <v>0.41597222222222219</v>
      </c>
      <c r="K66" s="48">
        <f>SUM(J66-I66)</f>
        <v>1.7361111111111049E-3</v>
      </c>
      <c r="L66" s="48"/>
      <c r="M66" s="101">
        <f>AJAT!M28</f>
        <v>0.45451388888888888</v>
      </c>
      <c r="N66" s="101">
        <f>AJAT!N28</f>
        <v>0.45589120370370373</v>
      </c>
      <c r="O66" s="48">
        <f>SUM(N66-M66)</f>
        <v>1.3773148148148451E-3</v>
      </c>
      <c r="P66" s="48"/>
      <c r="Q66" s="101">
        <f>AJAT!Q28</f>
        <v>0.51423611111111112</v>
      </c>
      <c r="R66" s="101">
        <f>AJAT!R28</f>
        <v>0.51619212962962957</v>
      </c>
      <c r="S66" s="48">
        <f>SUM(R66-Q66)</f>
        <v>1.9560185185184542E-3</v>
      </c>
      <c r="T66" s="88">
        <f>SUM(G66+K66+O66+S66)</f>
        <v>5.8564814814813793E-3</v>
      </c>
      <c r="U66" s="3">
        <f t="shared" si="0"/>
        <v>1.5046296296278294E-4</v>
      </c>
      <c r="V66" s="2"/>
      <c r="W66" s="3">
        <f t="shared" si="2"/>
        <v>2.7314814814813904E-3</v>
      </c>
    </row>
    <row r="67" spans="1:23" ht="15.75" x14ac:dyDescent="0.25">
      <c r="A67" s="2">
        <v>76</v>
      </c>
      <c r="B67" s="10" t="str">
        <f>Lähtöluettelo!B68</f>
        <v>Aleksi Paakkarinen</v>
      </c>
      <c r="C67" s="10" t="str">
        <f>Lähtöluettelo!C68</f>
        <v>       Mummon vanha</v>
      </c>
      <c r="D67" s="16" t="str">
        <f>Lähtöluettelo!D68</f>
        <v>Historic</v>
      </c>
      <c r="E67" s="101">
        <f>AJAT!E74</f>
        <v>0.4236111111111111</v>
      </c>
      <c r="F67" s="101">
        <f>AJAT!F74</f>
        <v>0.42428240740740741</v>
      </c>
      <c r="G67" s="48">
        <f>SUM(F67-E67)</f>
        <v>6.7129629629630871E-4</v>
      </c>
      <c r="H67" s="48"/>
      <c r="I67" s="101">
        <f>AJAT!I74</f>
        <v>0.4284722222222222</v>
      </c>
      <c r="J67" s="101">
        <f>AJAT!J74</f>
        <v>0.43</v>
      </c>
      <c r="K67" s="48">
        <f>SUM(J67-I67)</f>
        <v>1.5277777777777946E-3</v>
      </c>
      <c r="L67" s="48"/>
      <c r="M67" s="101">
        <f>AJAT!M74</f>
        <v>0.46875</v>
      </c>
      <c r="N67" s="101">
        <f>AJAT!N74</f>
        <v>0.46981481481481485</v>
      </c>
      <c r="O67" s="48">
        <f>SUM(N67-M67)</f>
        <v>1.0648148148148517E-3</v>
      </c>
      <c r="P67" s="48"/>
      <c r="Q67" s="101">
        <f>AJAT!Q74</f>
        <v>0.50798611111111114</v>
      </c>
      <c r="R67" s="101">
        <f>AJAT!R74</f>
        <v>0.510625</v>
      </c>
      <c r="S67" s="48">
        <f>SUM(R67-Q67)</f>
        <v>2.6388888888888573E-3</v>
      </c>
      <c r="T67" s="88">
        <f>SUM(G67+K67+O67+S67)</f>
        <v>5.9027777777778123E-3</v>
      </c>
      <c r="U67" s="3">
        <f t="shared" si="0"/>
        <v>4.6296296296433059E-5</v>
      </c>
      <c r="V67" s="2"/>
      <c r="W67" s="3">
        <f t="shared" si="2"/>
        <v>2.7777777777778234E-3</v>
      </c>
    </row>
    <row r="68" spans="1:23" ht="15.75" x14ac:dyDescent="0.25">
      <c r="A68" s="7">
        <v>5</v>
      </c>
      <c r="B68" s="56" t="str">
        <f>Lähtöluettelo!B8</f>
        <v>Seija Suiteri</v>
      </c>
      <c r="C68" s="56" t="str">
        <f>Lähtöluettelo!C8</f>
        <v>    Helkama S2800</v>
      </c>
      <c r="D68" s="39" t="str">
        <f>Lähtöluettelo!D8</f>
        <v>Lady</v>
      </c>
      <c r="E68" s="40">
        <f>AJAT!E7</f>
        <v>0.40138888888888885</v>
      </c>
      <c r="F68" s="40">
        <f>AJAT!F7</f>
        <v>0.40248842592592587</v>
      </c>
      <c r="G68" s="41">
        <f>SUM(F68-E68)</f>
        <v>1.0995370370370239E-3</v>
      </c>
      <c r="H68" s="41"/>
      <c r="I68" s="40">
        <f>AJAT!I7</f>
        <v>0.4055555555555555</v>
      </c>
      <c r="J68" s="40">
        <f>AJAT!J7</f>
        <v>0.40728009259259257</v>
      </c>
      <c r="K68" s="41">
        <f>SUM(J68-I68)</f>
        <v>1.7245370370370661E-3</v>
      </c>
      <c r="L68" s="41"/>
      <c r="M68" s="40">
        <f>AJAT!M7</f>
        <v>0.4513888888888889</v>
      </c>
      <c r="N68" s="40">
        <f>AJAT!N7</f>
        <v>0.45270833333333332</v>
      </c>
      <c r="O68" s="41">
        <f>SUM(N68-M68)</f>
        <v>1.3194444444444287E-3</v>
      </c>
      <c r="P68" s="41"/>
      <c r="Q68" s="40">
        <f>AJAT!Q7</f>
        <v>0.4927083333333333</v>
      </c>
      <c r="R68" s="40">
        <f>AJAT!R7</f>
        <v>0.49474537037037036</v>
      </c>
      <c r="S68" s="41">
        <f>SUM(R68-Q68)</f>
        <v>2.0370370370370594E-3</v>
      </c>
      <c r="T68" s="84">
        <f>SUM(G68+K68+O68+S68)</f>
        <v>6.180555555555578E-3</v>
      </c>
      <c r="U68" s="3">
        <f t="shared" si="0"/>
        <v>2.7777777777776569E-4</v>
      </c>
      <c r="V68" s="2"/>
      <c r="W68" s="3">
        <f t="shared" si="2"/>
        <v>3.0555555555555891E-3</v>
      </c>
    </row>
    <row r="69" spans="1:23" ht="15.75" x14ac:dyDescent="0.25">
      <c r="A69" s="7">
        <v>8</v>
      </c>
      <c r="B69" s="56" t="str">
        <f>Lähtöluettelo!B11</f>
        <v>Niina Siemssen</v>
      </c>
      <c r="C69" s="56" t="str">
        <f>Lähtöluettelo!C11</f>
        <v>    It Bike</v>
      </c>
      <c r="D69" s="39" t="str">
        <f>Lähtöluettelo!D11</f>
        <v>Lady</v>
      </c>
      <c r="E69" s="40">
        <f>AJAT!E10</f>
        <v>0.40243055555555557</v>
      </c>
      <c r="F69" s="40">
        <f>AJAT!F10</f>
        <v>0.40381944444444445</v>
      </c>
      <c r="G69" s="41">
        <f>SUM(F69-E69)</f>
        <v>1.388888888888884E-3</v>
      </c>
      <c r="H69" s="41"/>
      <c r="I69" s="40">
        <f>AJAT!I10</f>
        <v>0.40659722222222222</v>
      </c>
      <c r="J69" s="40">
        <f>AJAT!J10</f>
        <v>0.40856481481481483</v>
      </c>
      <c r="K69" s="41">
        <f>SUM(J69-I69)</f>
        <v>1.9675925925926041E-3</v>
      </c>
      <c r="L69" s="41"/>
      <c r="M69" s="40">
        <f>AJAT!M10</f>
        <v>0.4524305555555555</v>
      </c>
      <c r="N69" s="40">
        <f>AJAT!N10</f>
        <v>0.45390046296296299</v>
      </c>
      <c r="O69" s="41">
        <f>SUM(N69-M69)</f>
        <v>1.4699074074074892E-3</v>
      </c>
      <c r="P69" s="41"/>
      <c r="Q69" s="40">
        <f>AJAT!Q10</f>
        <v>0.49374999999999997</v>
      </c>
      <c r="R69" s="40">
        <f>AJAT!R10</f>
        <v>0.49576388888888889</v>
      </c>
      <c r="S69" s="41">
        <f>SUM(R69-Q69)</f>
        <v>2.0138888888889261E-3</v>
      </c>
      <c r="T69" s="84">
        <f>SUM(G69+K69+O69+S69)</f>
        <v>6.8402777777779034E-3</v>
      </c>
      <c r="U69" s="3">
        <f t="shared" ref="U69:U85" si="3">SUM(T69-T68)</f>
        <v>6.5972222222232535E-4</v>
      </c>
      <c r="V69" s="2"/>
      <c r="W69" s="3">
        <f t="shared" ref="W69:W85" si="4">T69-$T$3</f>
        <v>3.7152777777779145E-3</v>
      </c>
    </row>
    <row r="70" spans="1:23" ht="15.75" x14ac:dyDescent="0.25">
      <c r="A70" s="2">
        <v>40</v>
      </c>
      <c r="B70" s="10" t="str">
        <f>Lähtöluettelo!B33</f>
        <v>Teemu Nyyssönen</v>
      </c>
      <c r="C70" s="10" t="str">
        <f>Lähtöluettelo!C33</f>
        <v>       Hankitaan</v>
      </c>
      <c r="D70" s="16" t="str">
        <f>Lähtöluettelo!D33</f>
        <v>Historic</v>
      </c>
      <c r="E70" s="101">
        <f>AJAT!E38</f>
        <v>0.41111111111111115</v>
      </c>
      <c r="F70" s="101">
        <f>AJAT!F38</f>
        <v>0.41174768518518517</v>
      </c>
      <c r="G70" s="48">
        <f>SUM(F70-E70)</f>
        <v>6.3657407407402555E-4</v>
      </c>
      <c r="H70" s="48"/>
      <c r="I70" s="101">
        <f>AJAT!I38</f>
        <v>0.41770833333333335</v>
      </c>
      <c r="J70" s="101">
        <f>AJAT!J38</f>
        <v>0.42120370370370369</v>
      </c>
      <c r="K70" s="48">
        <f>SUM(J70-I70)</f>
        <v>3.4953703703703431E-3</v>
      </c>
      <c r="L70" s="48"/>
      <c r="M70" s="101">
        <f>AJAT!M38</f>
        <v>0.45798611111111115</v>
      </c>
      <c r="N70" s="101">
        <f>AJAT!N38</f>
        <v>0.45936342592592588</v>
      </c>
      <c r="O70" s="48">
        <f>SUM(N70-M70)</f>
        <v>1.3773148148147341E-3</v>
      </c>
      <c r="P70" s="48"/>
      <c r="Q70" s="101">
        <f>AJAT!Q38</f>
        <v>0.49548611111111113</v>
      </c>
      <c r="R70" s="101">
        <f>AJAT!R38</f>
        <v>0.49827546296296293</v>
      </c>
      <c r="S70" s="48">
        <f>SUM(R70-Q70)</f>
        <v>2.7893518518518068E-3</v>
      </c>
      <c r="T70" s="88">
        <f>SUM(G70+K70+O70+S70)</f>
        <v>8.2986111111109095E-3</v>
      </c>
      <c r="U70" s="3">
        <f t="shared" si="3"/>
        <v>1.4583333333330062E-3</v>
      </c>
      <c r="V70" s="2"/>
      <c r="W70" s="3">
        <f t="shared" si="4"/>
        <v>5.1736111111109206E-3</v>
      </c>
    </row>
    <row r="71" spans="1:23" ht="15.75" x14ac:dyDescent="0.25">
      <c r="A71" s="57">
        <v>14</v>
      </c>
      <c r="B71" s="58" t="str">
        <f>Lähtöluettelo!B16</f>
        <v>Moisanen/Hälikkä</v>
      </c>
      <c r="C71" s="58" t="str">
        <f>Lähtöluettelo!C16</f>
        <v>       DP Duo</v>
      </c>
      <c r="D71" s="42" t="str">
        <f>Lähtöluettelo!D16</f>
        <v>WRC</v>
      </c>
      <c r="E71" s="43">
        <f>AJAT!E16</f>
        <v>0.40347222222222223</v>
      </c>
      <c r="F71" s="43">
        <f>AJAT!F16</f>
        <v>0.40506944444444443</v>
      </c>
      <c r="G71" s="44">
        <f>SUM(F71-E71)</f>
        <v>1.5972222222221943E-3</v>
      </c>
      <c r="H71" s="44"/>
      <c r="I71" s="43">
        <f>AJAT!I16</f>
        <v>0.40833333333333338</v>
      </c>
      <c r="J71" s="43">
        <f>AJAT!J16</f>
        <v>0.41050925925925924</v>
      </c>
      <c r="K71" s="44">
        <f>SUM(J71-I71)</f>
        <v>2.175925925925859E-3</v>
      </c>
      <c r="L71" s="44"/>
      <c r="M71" s="43">
        <f>AJAT!M16</f>
        <v>0.45347222222222222</v>
      </c>
      <c r="N71" s="43">
        <f>AJAT!N16</f>
        <v>0.45555555555555555</v>
      </c>
      <c r="O71" s="44">
        <f>SUM(N71-M71)</f>
        <v>2.0833333333333259E-3</v>
      </c>
      <c r="P71" s="44"/>
      <c r="Q71" s="43">
        <f>AJAT!Q16</f>
        <v>0.49479166666666669</v>
      </c>
      <c r="R71" s="43">
        <f>AJAT!R16</f>
        <v>0.49854166666666666</v>
      </c>
      <c r="S71" s="44">
        <f>SUM(R71-Q71)</f>
        <v>3.7499999999999756E-3</v>
      </c>
      <c r="T71" s="89">
        <f>SUM(G71+K71+O71+S71)</f>
        <v>9.6064814814813548E-3</v>
      </c>
      <c r="U71" s="3">
        <f t="shared" si="3"/>
        <v>1.3078703703704453E-3</v>
      </c>
      <c r="V71" s="2"/>
      <c r="W71" s="3">
        <f t="shared" si="4"/>
        <v>6.4814814814813659E-3</v>
      </c>
    </row>
    <row r="72" spans="1:23" ht="15.75" x14ac:dyDescent="0.25">
      <c r="A72" s="54">
        <v>10</v>
      </c>
      <c r="B72" s="55" t="str">
        <f>Lähtöluettelo!B12</f>
        <v>Asko autio </v>
      </c>
      <c r="C72" s="55" t="str">
        <f>Lähtöluettelo!C12</f>
        <v>       ?</v>
      </c>
      <c r="D72" s="45" t="str">
        <f>Lähtöluettelo!D12</f>
        <v>Seniorit</v>
      </c>
      <c r="E72" s="46">
        <f>AJAT!E12</f>
        <v>0.40254629629629629</v>
      </c>
      <c r="F72" s="46">
        <f>AJAT!F12</f>
        <v>0.4060185185185185</v>
      </c>
      <c r="G72" s="47">
        <f>SUM(F72-E72)</f>
        <v>3.4722222222222099E-3</v>
      </c>
      <c r="H72" s="47"/>
      <c r="I72" s="46">
        <f>AJAT!I12</f>
        <v>0.40682870370370372</v>
      </c>
      <c r="J72" s="46">
        <f>AJAT!J12</f>
        <v>0.41030092592592587</v>
      </c>
      <c r="K72" s="47">
        <f>SUM(J72-I72)</f>
        <v>3.4722222222221544E-3</v>
      </c>
      <c r="L72" s="47"/>
      <c r="M72" s="46">
        <f>AJAT!M12</f>
        <v>0.45266203703703706</v>
      </c>
      <c r="N72" s="46">
        <f>AJAT!N12</f>
        <v>0.45613425925925927</v>
      </c>
      <c r="O72" s="47">
        <f>SUM(N72-M72)</f>
        <v>3.4722222222222099E-3</v>
      </c>
      <c r="P72" s="47"/>
      <c r="Q72" s="46">
        <f>AJAT!Q12</f>
        <v>0.49398148148148152</v>
      </c>
      <c r="R72" s="46">
        <f>AJAT!R12</f>
        <v>0.49745370370370368</v>
      </c>
      <c r="S72" s="47">
        <f>SUM(R72-Q72)</f>
        <v>3.4722222222221544E-3</v>
      </c>
      <c r="T72" s="85">
        <f>SUM(G72+K72+O72+S72)</f>
        <v>1.3888888888888729E-2</v>
      </c>
      <c r="U72" s="3">
        <f t="shared" si="3"/>
        <v>4.2824074074073737E-3</v>
      </c>
      <c r="V72" s="2"/>
      <c r="W72" s="3">
        <f t="shared" si="4"/>
        <v>1.076388888888874E-2</v>
      </c>
    </row>
    <row r="73" spans="1:23" ht="15.75" x14ac:dyDescent="0.25">
      <c r="A73" s="59">
        <v>24</v>
      </c>
      <c r="B73" s="60" t="e">
        <f>Lähtöluettelo!#REF!</f>
        <v>#REF!</v>
      </c>
      <c r="C73" s="60" t="e">
        <f>Lähtöluettelo!#REF!</f>
        <v>#REF!</v>
      </c>
      <c r="D73" s="49" t="e">
        <f>Lähtöluettelo!#REF!</f>
        <v>#REF!</v>
      </c>
      <c r="E73" s="50">
        <f>AJAT!E22</f>
        <v>0.40636574074074078</v>
      </c>
      <c r="F73" s="50">
        <f>AJAT!F22</f>
        <v>0.40983796296296293</v>
      </c>
      <c r="G73" s="51">
        <f>SUM(F73-E73)</f>
        <v>3.4722222222221544E-3</v>
      </c>
      <c r="H73" s="51"/>
      <c r="I73" s="50">
        <f>AJAT!I22</f>
        <v>0.41192129629629631</v>
      </c>
      <c r="J73" s="50">
        <f>AJAT!J22</f>
        <v>0.41539351851851852</v>
      </c>
      <c r="K73" s="51">
        <f>SUM(J73-I73)</f>
        <v>3.4722222222222099E-3</v>
      </c>
      <c r="L73" s="51"/>
      <c r="M73" s="50">
        <f>AJAT!M22</f>
        <v>0.47268518518518521</v>
      </c>
      <c r="N73" s="50">
        <f>AJAT!N22</f>
        <v>0.47615740740740736</v>
      </c>
      <c r="O73" s="51">
        <f>SUM(N73-M73)</f>
        <v>3.4722222222221544E-3</v>
      </c>
      <c r="P73" s="51"/>
      <c r="Q73" s="50">
        <f>AJAT!Q22</f>
        <v>0.51226851851851851</v>
      </c>
      <c r="R73" s="50">
        <f>AJAT!R22</f>
        <v>0.51574074074074072</v>
      </c>
      <c r="S73" s="51">
        <f>SUM(R73-Q73)</f>
        <v>3.4722222222222099E-3</v>
      </c>
      <c r="T73" s="87">
        <f>SUM(G73+K73+O73+S73)</f>
        <v>1.3888888888888729E-2</v>
      </c>
      <c r="U73" s="3">
        <f t="shared" si="3"/>
        <v>0</v>
      </c>
      <c r="V73" s="2"/>
      <c r="W73" s="3">
        <f t="shared" si="4"/>
        <v>1.076388888888874E-2</v>
      </c>
    </row>
    <row r="74" spans="1:23" ht="15.75" x14ac:dyDescent="0.25">
      <c r="A74" s="57">
        <v>32</v>
      </c>
      <c r="B74" s="58" t="e">
        <f>Lähtöluettelo!#REF!</f>
        <v>#REF!</v>
      </c>
      <c r="C74" s="58" t="e">
        <f>Lähtöluettelo!#REF!</f>
        <v>#REF!</v>
      </c>
      <c r="D74" s="42" t="e">
        <f>Lähtöluettelo!#REF!</f>
        <v>#REF!</v>
      </c>
      <c r="E74" s="43">
        <f>AJAT!E30</f>
        <v>0.40856481481481483</v>
      </c>
      <c r="F74" s="43">
        <f>AJAT!F30</f>
        <v>0.41203703703703703</v>
      </c>
      <c r="G74" s="44">
        <f>SUM(F74-E74)</f>
        <v>3.4722222222222099E-3</v>
      </c>
      <c r="H74" s="44"/>
      <c r="I74" s="43">
        <f>AJAT!I30</f>
        <v>0.41446759259259264</v>
      </c>
      <c r="J74" s="43">
        <f>AJAT!J30</f>
        <v>0.41793981481481479</v>
      </c>
      <c r="K74" s="44">
        <f>SUM(J74-I74)</f>
        <v>3.4722222222221544E-3</v>
      </c>
      <c r="L74" s="44"/>
      <c r="M74" s="43">
        <f>AJAT!M30</f>
        <v>0.45474537037037038</v>
      </c>
      <c r="N74" s="43">
        <f>AJAT!N30</f>
        <v>0.45821759259259259</v>
      </c>
      <c r="O74" s="44">
        <f>SUM(N74-M74)</f>
        <v>3.4722222222222099E-3</v>
      </c>
      <c r="P74" s="44"/>
      <c r="Q74" s="43">
        <f>AJAT!Q30</f>
        <v>0.51446759259259256</v>
      </c>
      <c r="R74" s="43">
        <f>AJAT!R30</f>
        <v>0.51793981481481477</v>
      </c>
      <c r="S74" s="44">
        <f>SUM(R74-Q74)</f>
        <v>3.4722222222222099E-3</v>
      </c>
      <c r="T74" s="89">
        <f>SUM(G74+K74+O74+S74)</f>
        <v>1.3888888888888784E-2</v>
      </c>
      <c r="U74" s="3">
        <f t="shared" si="3"/>
        <v>5.5511151231257827E-17</v>
      </c>
      <c r="V74" s="2"/>
      <c r="W74" s="3">
        <f t="shared" si="4"/>
        <v>1.0763888888888795E-2</v>
      </c>
    </row>
    <row r="75" spans="1:23" ht="15.75" x14ac:dyDescent="0.25">
      <c r="A75" s="59">
        <v>45</v>
      </c>
      <c r="B75" s="60" t="e">
        <f>Lähtöluettelo!#REF!</f>
        <v>#REF!</v>
      </c>
      <c r="C75" s="60" t="e">
        <f>Lähtöluettelo!#REF!</f>
        <v>#REF!</v>
      </c>
      <c r="D75" s="49" t="e">
        <f>Lähtöluettelo!#REF!</f>
        <v>#REF!</v>
      </c>
      <c r="E75" s="50">
        <f>AJAT!E43</f>
        <v>0.4133101851851852</v>
      </c>
      <c r="F75" s="50">
        <f>AJAT!F43</f>
        <v>0.41678240740740741</v>
      </c>
      <c r="G75" s="51">
        <f>SUM(F75-E75)</f>
        <v>3.4722222222222099E-3</v>
      </c>
      <c r="H75" s="51"/>
      <c r="I75" s="50">
        <f>AJAT!I43</f>
        <v>0.41817129629629629</v>
      </c>
      <c r="J75" s="50">
        <f>AJAT!J43</f>
        <v>0.4216435185185185</v>
      </c>
      <c r="K75" s="51">
        <f>SUM(J75-I75)</f>
        <v>3.4722222222222099E-3</v>
      </c>
      <c r="L75" s="51"/>
      <c r="M75" s="50">
        <f>AJAT!M43</f>
        <v>0.45844907407407409</v>
      </c>
      <c r="N75" s="50">
        <f>AJAT!N43</f>
        <v>0.46192129629629625</v>
      </c>
      <c r="O75" s="51">
        <f>SUM(N75-M75)</f>
        <v>3.4722222222221544E-3</v>
      </c>
      <c r="P75" s="51"/>
      <c r="Q75" s="50">
        <f>AJAT!Q43</f>
        <v>0.49768518518518517</v>
      </c>
      <c r="R75" s="50">
        <f>AJAT!R43</f>
        <v>0.50115740740740744</v>
      </c>
      <c r="S75" s="51">
        <f>SUM(R75-Q75)</f>
        <v>3.4722222222222654E-3</v>
      </c>
      <c r="T75" s="87">
        <f>SUM(G75+K75+O75+S75)</f>
        <v>1.388888888888884E-2</v>
      </c>
      <c r="U75" s="3">
        <f t="shared" si="3"/>
        <v>5.5511151231257827E-17</v>
      </c>
      <c r="V75" s="2"/>
      <c r="W75" s="3">
        <f t="shared" si="4"/>
        <v>1.0763888888888851E-2</v>
      </c>
    </row>
    <row r="76" spans="1:23" ht="15.75" x14ac:dyDescent="0.25">
      <c r="A76" s="57">
        <v>84</v>
      </c>
      <c r="B76" s="58" t="e">
        <f>Lähtöluettelo!#REF!</f>
        <v>#REF!</v>
      </c>
      <c r="C76" s="58" t="e">
        <f>Lähtöluettelo!#REF!</f>
        <v>#REF!</v>
      </c>
      <c r="D76" s="42" t="e">
        <f>Lähtöluettelo!#REF!</f>
        <v>#REF!</v>
      </c>
      <c r="E76" s="43">
        <f>AJAT!E82</f>
        <v>0.42523148148148149</v>
      </c>
      <c r="F76" s="43">
        <f>AJAT!F82</f>
        <v>0.42870370370370375</v>
      </c>
      <c r="G76" s="44">
        <f>SUM(F76-E76)</f>
        <v>3.4722222222222654E-3</v>
      </c>
      <c r="H76" s="44"/>
      <c r="I76" s="43">
        <f>AJAT!I82</f>
        <v>0.43009259259259264</v>
      </c>
      <c r="J76" s="43">
        <f>AJAT!J82</f>
        <v>0.43356481481481479</v>
      </c>
      <c r="K76" s="44">
        <f>SUM(J76-I76)</f>
        <v>3.4722222222221544E-3</v>
      </c>
      <c r="L76" s="44"/>
      <c r="M76" s="43">
        <f>AJAT!M82</f>
        <v>0.47037037037037038</v>
      </c>
      <c r="N76" s="43">
        <f>AJAT!N82</f>
        <v>0.47384259259259259</v>
      </c>
      <c r="O76" s="44">
        <f>SUM(N76-M76)</f>
        <v>3.4722222222222099E-3</v>
      </c>
      <c r="P76" s="44"/>
      <c r="Q76" s="43">
        <f>AJAT!Q82</f>
        <v>0.50960648148148147</v>
      </c>
      <c r="R76" s="43">
        <f>AJAT!R82</f>
        <v>0.51307870370370368</v>
      </c>
      <c r="S76" s="44">
        <f>SUM(R76-Q76)</f>
        <v>3.4722222222222099E-3</v>
      </c>
      <c r="T76" s="89">
        <f>SUM(G76+K76+O76+S76)</f>
        <v>1.388888888888884E-2</v>
      </c>
      <c r="U76" s="3">
        <f t="shared" si="3"/>
        <v>0</v>
      </c>
      <c r="V76" s="2"/>
      <c r="W76" s="3">
        <f t="shared" si="4"/>
        <v>1.0763888888888851E-2</v>
      </c>
    </row>
    <row r="77" spans="1:23" ht="15.75" x14ac:dyDescent="0.25">
      <c r="A77" s="54">
        <v>13</v>
      </c>
      <c r="B77" s="55" t="str">
        <f>Lähtöluettelo!B15</f>
        <v>Hannu Antila *</v>
      </c>
      <c r="C77" s="55" t="str">
        <f>Lähtöluettelo!C15</f>
        <v>       ?</v>
      </c>
      <c r="D77" s="45" t="str">
        <f>Lähtöluettelo!D15</f>
        <v>Seniorit</v>
      </c>
      <c r="E77" s="46">
        <f>AJAT!E15</f>
        <v>0.40324074074074073</v>
      </c>
      <c r="F77" s="46">
        <f>AJAT!F15</f>
        <v>0.40671296296296294</v>
      </c>
      <c r="G77" s="47">
        <f>SUM(F77-E77)</f>
        <v>3.4722222222222099E-3</v>
      </c>
      <c r="H77" s="47"/>
      <c r="I77" s="46">
        <f>AJAT!I15</f>
        <v>0.40810185185185183</v>
      </c>
      <c r="J77" s="46">
        <f>AJAT!J15</f>
        <v>0.41157407407407409</v>
      </c>
      <c r="K77" s="47">
        <f>SUM(J77-I77)</f>
        <v>3.4722222222222654E-3</v>
      </c>
      <c r="L77" s="47"/>
      <c r="M77" s="46">
        <f>AJAT!M15</f>
        <v>0.45324074074074078</v>
      </c>
      <c r="N77" s="46">
        <f>AJAT!N15</f>
        <v>0.45671296296296293</v>
      </c>
      <c r="O77" s="47">
        <f>SUM(N77-M77)</f>
        <v>3.4722222222221544E-3</v>
      </c>
      <c r="P77" s="47"/>
      <c r="Q77" s="46">
        <f>AJAT!Q15</f>
        <v>0.49456018518518513</v>
      </c>
      <c r="R77" s="46">
        <f>AJAT!R15</f>
        <v>0.4980324074074074</v>
      </c>
      <c r="S77" s="47">
        <f>SUM(R77-Q77)</f>
        <v>3.4722222222222654E-3</v>
      </c>
      <c r="T77" s="85">
        <f>SUM(G77+K77+O77+S77)</f>
        <v>1.3888888888888895E-2</v>
      </c>
      <c r="U77" s="3">
        <f t="shared" si="3"/>
        <v>5.5511151231257827E-17</v>
      </c>
      <c r="V77" s="2"/>
      <c r="W77" s="3">
        <f t="shared" si="4"/>
        <v>1.0763888888888906E-2</v>
      </c>
    </row>
    <row r="78" spans="1:23" ht="15.75" x14ac:dyDescent="0.25">
      <c r="A78" s="2">
        <v>15</v>
      </c>
      <c r="B78" s="10" t="e">
        <f>Lähtöluettelo!#REF!</f>
        <v>#REF!</v>
      </c>
      <c r="C78" s="10" t="e">
        <f>Lähtöluettelo!#REF!</f>
        <v>#REF!</v>
      </c>
      <c r="D78" s="16" t="e">
        <f>Lähtöluettelo!#REF!</f>
        <v>#REF!</v>
      </c>
      <c r="E78" s="101">
        <f>AJAT!E17</f>
        <v>0.40358796296296301</v>
      </c>
      <c r="F78" s="101">
        <f>AJAT!F17</f>
        <v>0.40706018518518516</v>
      </c>
      <c r="G78" s="48">
        <f>SUM(F78-E78)</f>
        <v>3.4722222222221544E-3</v>
      </c>
      <c r="H78" s="48"/>
      <c r="I78" s="101">
        <f>AJAT!I17</f>
        <v>0.40844907407407405</v>
      </c>
      <c r="J78" s="101">
        <f>AJAT!J17</f>
        <v>0.41192129629629631</v>
      </c>
      <c r="K78" s="48">
        <f>SUM(J78-I78)</f>
        <v>3.4722222222222654E-3</v>
      </c>
      <c r="L78" s="48"/>
      <c r="M78" s="101">
        <f>AJAT!M17</f>
        <v>0.45358796296296294</v>
      </c>
      <c r="N78" s="101">
        <f>AJAT!N17</f>
        <v>0.45706018518518521</v>
      </c>
      <c r="O78" s="48">
        <f>SUM(N78-M78)</f>
        <v>3.4722222222222654E-3</v>
      </c>
      <c r="P78" s="48"/>
      <c r="Q78" s="101">
        <f>AJAT!Q17</f>
        <v>0.49490740740740741</v>
      </c>
      <c r="R78" s="101">
        <f>AJAT!R17</f>
        <v>0.49837962962962962</v>
      </c>
      <c r="S78" s="48">
        <f>SUM(R78-Q78)</f>
        <v>3.4722222222222099E-3</v>
      </c>
      <c r="T78" s="88">
        <f>SUM(G78+K78+O78+S78)</f>
        <v>1.3888888888888895E-2</v>
      </c>
      <c r="U78" s="3">
        <f t="shared" si="3"/>
        <v>0</v>
      </c>
      <c r="V78" s="2"/>
      <c r="W78" s="3">
        <f t="shared" si="4"/>
        <v>1.0763888888888906E-2</v>
      </c>
    </row>
    <row r="79" spans="1:23" ht="15.75" x14ac:dyDescent="0.25">
      <c r="A79" s="2">
        <v>31</v>
      </c>
      <c r="B79" s="10" t="e">
        <f>Lähtöluettelo!#REF!</f>
        <v>#REF!</v>
      </c>
      <c r="C79" s="10" t="e">
        <f>Lähtöluettelo!#REF!</f>
        <v>#REF!</v>
      </c>
      <c r="D79" s="16" t="e">
        <f>Lähtöluettelo!#REF!</f>
        <v>#REF!</v>
      </c>
      <c r="E79" s="101">
        <f>AJAT!E29</f>
        <v>0.40844907407407405</v>
      </c>
      <c r="F79" s="101">
        <f>AJAT!F29</f>
        <v>0.41192129629629631</v>
      </c>
      <c r="G79" s="48">
        <f>SUM(F79-E79)</f>
        <v>3.4722222222222654E-3</v>
      </c>
      <c r="H79" s="48"/>
      <c r="I79" s="101">
        <f>AJAT!I29</f>
        <v>0.41435185185185186</v>
      </c>
      <c r="J79" s="101">
        <f>AJAT!J29</f>
        <v>0.41782407407407413</v>
      </c>
      <c r="K79" s="48">
        <f>SUM(J79-I79)</f>
        <v>3.4722222222222654E-3</v>
      </c>
      <c r="L79" s="48"/>
      <c r="M79" s="101">
        <f>AJAT!M29</f>
        <v>0.45462962962962966</v>
      </c>
      <c r="N79" s="101">
        <f>AJAT!N29</f>
        <v>0.45810185185185182</v>
      </c>
      <c r="O79" s="48">
        <f>SUM(N79-M79)</f>
        <v>3.4722222222221544E-3</v>
      </c>
      <c r="P79" s="48"/>
      <c r="Q79" s="101">
        <f>AJAT!Q29</f>
        <v>0.51435185185185184</v>
      </c>
      <c r="R79" s="101">
        <f>AJAT!R29</f>
        <v>0.51782407407407405</v>
      </c>
      <c r="S79" s="48">
        <f>SUM(R79-Q79)</f>
        <v>3.4722222222222099E-3</v>
      </c>
      <c r="T79" s="88">
        <f>SUM(G79+K79+O79+S79)</f>
        <v>1.3888888888888895E-2</v>
      </c>
      <c r="U79" s="3">
        <f t="shared" si="3"/>
        <v>0</v>
      </c>
      <c r="V79" s="2"/>
      <c r="W79" s="3">
        <f t="shared" si="4"/>
        <v>1.0763888888888906E-2</v>
      </c>
    </row>
    <row r="80" spans="1:23" ht="15.75" x14ac:dyDescent="0.25">
      <c r="A80" s="2">
        <v>80</v>
      </c>
      <c r="B80" s="10" t="str">
        <f>Lähtöluettelo!B71</f>
        <v>Mika Lindeqvist *</v>
      </c>
      <c r="C80" s="10" t="str">
        <f>Lähtöluettelo!C71</f>
        <v>       Kronan Swedish Army Limited Edition</v>
      </c>
      <c r="D80" s="16" t="str">
        <f>Lähtöluettelo!D71</f>
        <v>Historic</v>
      </c>
      <c r="E80" s="101">
        <f>AJAT!E78</f>
        <v>0.42442129629629632</v>
      </c>
      <c r="F80" s="101">
        <f>AJAT!F78</f>
        <v>0.42789351851851848</v>
      </c>
      <c r="G80" s="48">
        <f>SUM(F80-E80)</f>
        <v>3.4722222222221544E-3</v>
      </c>
      <c r="H80" s="48"/>
      <c r="I80" s="101">
        <f>AJAT!I78</f>
        <v>0.42928240740740736</v>
      </c>
      <c r="J80" s="101">
        <f>AJAT!J78</f>
        <v>0.43275462962962963</v>
      </c>
      <c r="K80" s="48">
        <f>SUM(J80-I80)</f>
        <v>3.4722222222222654E-3</v>
      </c>
      <c r="L80" s="48"/>
      <c r="M80" s="101">
        <f>AJAT!M78</f>
        <v>0.46956018518518516</v>
      </c>
      <c r="N80" s="101">
        <f>AJAT!N78</f>
        <v>0.47303240740740743</v>
      </c>
      <c r="O80" s="48">
        <f>SUM(N80-M80)</f>
        <v>3.4722222222222654E-3</v>
      </c>
      <c r="P80" s="48"/>
      <c r="Q80" s="101">
        <f>AJAT!Q78</f>
        <v>0.5087962962962963</v>
      </c>
      <c r="R80" s="101">
        <f>AJAT!R78</f>
        <v>0.51226851851851851</v>
      </c>
      <c r="S80" s="48">
        <f>SUM(R80-Q80)</f>
        <v>3.4722222222222099E-3</v>
      </c>
      <c r="T80" s="88">
        <f>SUM(G80+K80+O80+S80)</f>
        <v>1.3888888888888895E-2</v>
      </c>
      <c r="U80" s="3">
        <f t="shared" si="3"/>
        <v>0</v>
      </c>
      <c r="V80" s="2"/>
      <c r="W80" s="3">
        <f t="shared" si="4"/>
        <v>1.0763888888888906E-2</v>
      </c>
    </row>
    <row r="81" spans="1:23" ht="15.75" x14ac:dyDescent="0.25">
      <c r="A81" s="57">
        <v>83</v>
      </c>
      <c r="B81" s="58" t="e">
        <f>Lähtöluettelo!#REF!</f>
        <v>#REF!</v>
      </c>
      <c r="C81" s="58" t="e">
        <f>Lähtöluettelo!#REF!</f>
        <v>#REF!</v>
      </c>
      <c r="D81" s="42" t="e">
        <f>Lähtöluettelo!#REF!</f>
        <v>#REF!</v>
      </c>
      <c r="E81" s="43">
        <f>AJAT!E81</f>
        <v>0.42511574074074071</v>
      </c>
      <c r="F81" s="43">
        <f>AJAT!F81</f>
        <v>0.42858796296296298</v>
      </c>
      <c r="G81" s="44">
        <f>SUM(F81-E81)</f>
        <v>3.4722222222222654E-3</v>
      </c>
      <c r="H81" s="44"/>
      <c r="I81" s="43">
        <f>AJAT!I81</f>
        <v>0.42997685185185186</v>
      </c>
      <c r="J81" s="43">
        <f>AJAT!J81</f>
        <v>0.43344907407407413</v>
      </c>
      <c r="K81" s="44">
        <f>SUM(J81-I81)</f>
        <v>3.4722222222222654E-3</v>
      </c>
      <c r="L81" s="44"/>
      <c r="M81" s="43">
        <f>AJAT!M81</f>
        <v>0.47025462962962966</v>
      </c>
      <c r="N81" s="43">
        <f>AJAT!N81</f>
        <v>0.47372685185185182</v>
      </c>
      <c r="O81" s="44">
        <f>SUM(N81-M81)</f>
        <v>3.4722222222221544E-3</v>
      </c>
      <c r="P81" s="44"/>
      <c r="Q81" s="43">
        <f>AJAT!Q81</f>
        <v>0.50949074074074074</v>
      </c>
      <c r="R81" s="43">
        <f>AJAT!R81</f>
        <v>0.51296296296296295</v>
      </c>
      <c r="S81" s="44">
        <f>SUM(R81-Q81)</f>
        <v>3.4722222222222099E-3</v>
      </c>
      <c r="T81" s="89">
        <f>SUM(G81+K81+O81+S81)</f>
        <v>1.3888888888888895E-2</v>
      </c>
      <c r="U81" s="3">
        <f t="shared" si="3"/>
        <v>0</v>
      </c>
      <c r="V81" s="2"/>
      <c r="W81" s="3">
        <f t="shared" si="4"/>
        <v>1.0763888888888906E-2</v>
      </c>
    </row>
    <row r="82" spans="1:23" ht="15.75" x14ac:dyDescent="0.25">
      <c r="A82" s="2">
        <v>55</v>
      </c>
      <c r="B82" s="10" t="str">
        <f>Lähtöluettelo!B47</f>
        <v>Mika Porkka *</v>
      </c>
      <c r="C82" s="10" t="str">
        <f>Lähtöluettelo!C47</f>
        <v>       Helkama Hyper</v>
      </c>
      <c r="D82" s="16" t="str">
        <f>Lähtöluettelo!D47</f>
        <v>Historic</v>
      </c>
      <c r="E82" s="101">
        <f>AJAT!E53</f>
        <v>0.41643518518518513</v>
      </c>
      <c r="F82" s="101">
        <f>AJAT!F53</f>
        <v>0.4199074074074074</v>
      </c>
      <c r="G82" s="48">
        <f>SUM(F82-E82)</f>
        <v>3.4722222222222654E-3</v>
      </c>
      <c r="H82" s="48"/>
      <c r="I82" s="101">
        <f>AJAT!I53</f>
        <v>0.42094907407407406</v>
      </c>
      <c r="J82" s="101">
        <f>AJAT!J53</f>
        <v>0.42442129629629632</v>
      </c>
      <c r="K82" s="48">
        <f>SUM(J82-I82)</f>
        <v>3.4722222222222654E-3</v>
      </c>
      <c r="L82" s="48"/>
      <c r="M82" s="101">
        <f>AJAT!M53</f>
        <v>0.46157407407407408</v>
      </c>
      <c r="N82" s="101">
        <f>AJAT!N53</f>
        <v>0.46504629629629629</v>
      </c>
      <c r="O82" s="48">
        <f>SUM(N82-M82)</f>
        <v>3.4722222222222099E-3</v>
      </c>
      <c r="P82" s="48"/>
      <c r="Q82" s="101">
        <f>AJAT!Q53</f>
        <v>0.50081018518518516</v>
      </c>
      <c r="R82" s="101">
        <f>AJAT!R53</f>
        <v>0.50428240740740737</v>
      </c>
      <c r="S82" s="48">
        <f>SUM(R82-Q82)</f>
        <v>3.4722222222222099E-3</v>
      </c>
      <c r="T82" s="88">
        <f>SUM(G82+K82+O82+S82)</f>
        <v>1.3888888888888951E-2</v>
      </c>
      <c r="U82" s="3">
        <f>SUM(T82-T81)</f>
        <v>5.5511151231257827E-17</v>
      </c>
      <c r="V82" s="2"/>
      <c r="W82" s="3">
        <f t="shared" si="4"/>
        <v>1.0763888888888962E-2</v>
      </c>
    </row>
    <row r="83" spans="1:23" ht="15.75" x14ac:dyDescent="0.25">
      <c r="A83" s="7">
        <v>9</v>
      </c>
      <c r="B83" s="56" t="e">
        <f>Lähtöluettelo!#REF!</f>
        <v>#REF!</v>
      </c>
      <c r="C83" s="56" t="e">
        <f>Lähtöluettelo!#REF!</f>
        <v>#REF!</v>
      </c>
      <c r="D83" s="39" t="e">
        <f>Lähtöluettelo!#REF!</f>
        <v>#REF!</v>
      </c>
      <c r="E83" s="40">
        <f>AJAT!E11</f>
        <v>0.40254629629629629</v>
      </c>
      <c r="F83" s="40">
        <f>AJAT!F11</f>
        <v>0.4060185185185185</v>
      </c>
      <c r="G83" s="41">
        <f>SUM(F83-E83)</f>
        <v>3.4722222222222099E-3</v>
      </c>
      <c r="H83" s="41"/>
      <c r="I83" s="40">
        <f>AJAT!I11</f>
        <v>0.40671296296296294</v>
      </c>
      <c r="J83" s="40">
        <f>AJAT!J11</f>
        <v>0.41018518518518521</v>
      </c>
      <c r="K83" s="41">
        <f>SUM(J83-I83)</f>
        <v>3.4722222222222654E-3</v>
      </c>
      <c r="L83" s="41"/>
      <c r="M83" s="40">
        <f>AJAT!M11</f>
        <v>0.45254629629629628</v>
      </c>
      <c r="N83" s="40">
        <f>AJAT!N11</f>
        <v>0.45601851851851855</v>
      </c>
      <c r="O83" s="41">
        <f>SUM(N83-M83)</f>
        <v>3.4722222222222654E-3</v>
      </c>
      <c r="P83" s="41"/>
      <c r="Q83" s="40">
        <f>AJAT!Q11</f>
        <v>0.49386574074074074</v>
      </c>
      <c r="R83" s="40">
        <f>AJAT!R11</f>
        <v>0.49733796296296301</v>
      </c>
      <c r="S83" s="41">
        <f>SUM(R83-Q83)</f>
        <v>3.4722222222222654E-3</v>
      </c>
      <c r="T83" s="84">
        <f>SUM(G83+K83+O83+S83)</f>
        <v>1.3888888888889006E-2</v>
      </c>
      <c r="U83" s="3">
        <f>SUM(T83-T82)</f>
        <v>5.5511151231257827E-17</v>
      </c>
      <c r="V83" s="2"/>
      <c r="W83" s="3">
        <f t="shared" si="4"/>
        <v>1.0763888888889017E-2</v>
      </c>
    </row>
    <row r="84" spans="1:23" ht="15.75" x14ac:dyDescent="0.25">
      <c r="A84" s="59">
        <v>39</v>
      </c>
      <c r="B84" s="60" t="e">
        <f>Lähtöluettelo!#REF!</f>
        <v>#REF!</v>
      </c>
      <c r="C84" s="60" t="e">
        <f>Lähtöluettelo!#REF!</f>
        <v>#REF!</v>
      </c>
      <c r="D84" s="49" t="e">
        <f>Lähtöluettelo!#REF!</f>
        <v>#REF!</v>
      </c>
      <c r="E84" s="50">
        <f>AJAT!E37</f>
        <v>0.41087962962962959</v>
      </c>
      <c r="F84" s="50">
        <f>AJAT!F37</f>
        <v>0.41435185185185186</v>
      </c>
      <c r="G84" s="51">
        <f>SUM(F84-E84)</f>
        <v>3.4722222222222654E-3</v>
      </c>
      <c r="H84" s="51"/>
      <c r="I84" s="50">
        <f>AJAT!I37</f>
        <v>0.41643518518518513</v>
      </c>
      <c r="J84" s="50">
        <f>AJAT!J37</f>
        <v>0.4199074074074074</v>
      </c>
      <c r="K84" s="51">
        <f>SUM(J84-I84)</f>
        <v>3.4722222222222654E-3</v>
      </c>
      <c r="L84" s="51"/>
      <c r="M84" s="50">
        <f>AJAT!M37</f>
        <v>0.45671296296296293</v>
      </c>
      <c r="N84" s="50">
        <f>AJAT!N37</f>
        <v>0.4601851851851852</v>
      </c>
      <c r="O84" s="51">
        <f>SUM(N84-M84)</f>
        <v>3.4722222222222654E-3</v>
      </c>
      <c r="P84" s="51"/>
      <c r="Q84" s="50">
        <f>AJAT!Q37</f>
        <v>0.51643518518518516</v>
      </c>
      <c r="R84" s="50">
        <f>AJAT!R37</f>
        <v>0.51990740740740737</v>
      </c>
      <c r="S84" s="51">
        <f>SUM(R84-Q84)</f>
        <v>3.4722222222222099E-3</v>
      </c>
      <c r="T84" s="87">
        <f>SUM(G84+K84+O84+S84)</f>
        <v>1.3888888888889006E-2</v>
      </c>
      <c r="U84" s="3">
        <f t="shared" si="3"/>
        <v>0</v>
      </c>
      <c r="V84" s="2"/>
      <c r="W84" s="3">
        <f t="shared" si="4"/>
        <v>1.0763888888889017E-2</v>
      </c>
    </row>
    <row r="85" spans="1:23" ht="15.75" x14ac:dyDescent="0.25">
      <c r="A85" s="2">
        <v>78</v>
      </c>
      <c r="B85" s="10" t="e">
        <f>Lähtöluettelo!#REF!</f>
        <v>#REF!</v>
      </c>
      <c r="C85" s="10" t="e">
        <f>Lähtöluettelo!#REF!</f>
        <v>#REF!</v>
      </c>
      <c r="D85" s="16" t="e">
        <f>Lähtöluettelo!#REF!</f>
        <v>#REF!</v>
      </c>
      <c r="E85" s="101">
        <f>AJAT!E76</f>
        <v>0.42407407407407405</v>
      </c>
      <c r="F85" s="101">
        <f>AJAT!F76</f>
        <v>0.42754629629629631</v>
      </c>
      <c r="G85" s="48">
        <f>SUM(F85-E85)</f>
        <v>3.4722222222222654E-3</v>
      </c>
      <c r="H85" s="48"/>
      <c r="I85" s="101">
        <f>AJAT!I76</f>
        <v>0.4289351851851852</v>
      </c>
      <c r="J85" s="101">
        <f>AJAT!J76</f>
        <v>0.43240740740740741</v>
      </c>
      <c r="K85" s="48">
        <f>SUM(J85-I85)</f>
        <v>3.4722222222222099E-3</v>
      </c>
      <c r="L85" s="48"/>
      <c r="M85" s="101">
        <f>AJAT!M76</f>
        <v>0.46921296296296294</v>
      </c>
      <c r="N85" s="101">
        <f>AJAT!N76</f>
        <v>0.47268518518518521</v>
      </c>
      <c r="O85" s="48">
        <f>SUM(N85-M85)</f>
        <v>3.4722222222222654E-3</v>
      </c>
      <c r="P85" s="48"/>
      <c r="Q85" s="101">
        <f>AJAT!Q76</f>
        <v>0.50844907407407403</v>
      </c>
      <c r="R85" s="101">
        <f>AJAT!R76</f>
        <v>0.51192129629629635</v>
      </c>
      <c r="S85" s="48">
        <f>SUM(R85-Q85)</f>
        <v>3.4722222222223209E-3</v>
      </c>
      <c r="T85" s="88">
        <f>SUM(G85+K85+O85+S85)</f>
        <v>1.3888888888889062E-2</v>
      </c>
      <c r="U85" s="3">
        <f t="shared" si="3"/>
        <v>5.5511151231257827E-17</v>
      </c>
      <c r="V85" s="2"/>
      <c r="W85" s="3">
        <f t="shared" si="4"/>
        <v>1.0763888888889073E-2</v>
      </c>
    </row>
  </sheetData>
  <autoFilter ref="A2:T2">
    <sortState ref="A3:T85">
      <sortCondition ref="T2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zoomScaleNormal="100" workbookViewId="0">
      <selection activeCell="A34" sqref="A34"/>
    </sheetView>
  </sheetViews>
  <sheetFormatPr defaultRowHeight="15" x14ac:dyDescent="0.2"/>
  <cols>
    <col min="2" max="2" width="20.88671875" style="10" bestFit="1" customWidth="1"/>
    <col min="3" max="3" width="34" style="10" hidden="1" customWidth="1"/>
    <col min="4" max="4" width="14.33203125" style="10" customWidth="1"/>
    <col min="5" max="7" width="8.88671875" hidden="1" customWidth="1"/>
    <col min="8" max="8" width="2" hidden="1" customWidth="1"/>
    <col min="9" max="11" width="8.88671875" hidden="1" customWidth="1"/>
    <col min="12" max="12" width="1.6640625" hidden="1" customWidth="1"/>
    <col min="13" max="15" width="8.88671875" hidden="1" customWidth="1"/>
    <col min="16" max="16" width="1.21875" hidden="1" customWidth="1"/>
    <col min="17" max="19" width="8.88671875" hidden="1" customWidth="1"/>
    <col min="20" max="20" width="1.21875" hidden="1" customWidth="1"/>
    <col min="24" max="24" width="18.33203125" style="2" bestFit="1" customWidth="1"/>
    <col min="25" max="25" width="12.109375" bestFit="1" customWidth="1"/>
    <col min="26" max="26" width="17.21875" bestFit="1" customWidth="1"/>
    <col min="27" max="27" width="12.77734375" bestFit="1" customWidth="1"/>
  </cols>
  <sheetData>
    <row r="1" spans="1:27" ht="15.75" x14ac:dyDescent="0.25">
      <c r="A1" s="2"/>
      <c r="D1" s="16"/>
      <c r="E1" s="4" t="s">
        <v>6</v>
      </c>
      <c r="F1" s="4"/>
      <c r="G1" s="5"/>
      <c r="H1" s="5"/>
      <c r="I1" s="8" t="s">
        <v>7</v>
      </c>
      <c r="J1" s="8"/>
      <c r="K1" s="9"/>
      <c r="L1" s="9"/>
      <c r="M1" s="4" t="s">
        <v>8</v>
      </c>
      <c r="N1" s="4"/>
      <c r="O1" s="5"/>
      <c r="P1" s="5"/>
      <c r="Q1" s="8" t="s">
        <v>9</v>
      </c>
      <c r="R1" s="8"/>
      <c r="S1" s="9"/>
      <c r="T1" s="9"/>
      <c r="U1" s="4" t="s">
        <v>10</v>
      </c>
      <c r="V1" s="4"/>
      <c r="W1" s="5"/>
    </row>
    <row r="2" spans="1:27" ht="16.5" thickBot="1" x14ac:dyDescent="0.3">
      <c r="A2" s="11" t="s">
        <v>0</v>
      </c>
      <c r="B2" s="11" t="s">
        <v>269</v>
      </c>
      <c r="C2" s="11" t="s">
        <v>2</v>
      </c>
      <c r="D2" s="17" t="s">
        <v>1</v>
      </c>
      <c r="E2" s="18" t="s">
        <v>3</v>
      </c>
      <c r="F2" s="12" t="s">
        <v>4</v>
      </c>
      <c r="G2" s="13" t="s">
        <v>5</v>
      </c>
      <c r="H2" s="13"/>
      <c r="I2" s="14" t="s">
        <v>3</v>
      </c>
      <c r="J2" s="14" t="s">
        <v>4</v>
      </c>
      <c r="K2" s="15" t="s">
        <v>5</v>
      </c>
      <c r="L2" s="15"/>
      <c r="M2" s="12" t="s">
        <v>3</v>
      </c>
      <c r="N2" s="12" t="s">
        <v>4</v>
      </c>
      <c r="O2" s="13" t="s">
        <v>5</v>
      </c>
      <c r="P2" s="13"/>
      <c r="Q2" s="14" t="s">
        <v>3</v>
      </c>
      <c r="R2" s="14" t="s">
        <v>4</v>
      </c>
      <c r="S2" s="15" t="s">
        <v>5</v>
      </c>
      <c r="T2" s="15"/>
      <c r="U2" s="12" t="s">
        <v>3</v>
      </c>
      <c r="V2" s="12" t="s">
        <v>4</v>
      </c>
      <c r="W2" s="13" t="s">
        <v>5</v>
      </c>
      <c r="X2" s="11" t="s">
        <v>274</v>
      </c>
      <c r="Y2" s="2" t="s">
        <v>277</v>
      </c>
      <c r="Z2" s="2" t="s">
        <v>279</v>
      </c>
      <c r="AA2" s="2" t="s">
        <v>278</v>
      </c>
    </row>
    <row r="3" spans="1:27" ht="15.75" x14ac:dyDescent="0.25">
      <c r="A3" s="57">
        <v>21</v>
      </c>
      <c r="B3" s="58" t="str">
        <f>Lähtöluettelo!B18</f>
        <v>Sami Heikkilä</v>
      </c>
      <c r="C3" s="58" t="str">
        <f>Lähtöluettelo!C18</f>
        <v>       Nishiki X-29 WRC</v>
      </c>
      <c r="D3" s="42" t="str">
        <f>Lähtöluettelo!D18</f>
        <v>WRC</v>
      </c>
      <c r="E3" s="43">
        <f>AJAT!E19</f>
        <v>0.4055555555555555</v>
      </c>
      <c r="F3" s="43">
        <f>AJAT!F19</f>
        <v>0.40591435185185182</v>
      </c>
      <c r="G3" s="121">
        <f>SUM(F3-E3)</f>
        <v>3.5879629629631538E-4</v>
      </c>
      <c r="H3" s="121"/>
      <c r="I3" s="43">
        <f>AJAT!I19</f>
        <v>0.41111111111111115</v>
      </c>
      <c r="J3" s="43">
        <f>AJAT!J19</f>
        <v>0.41210648148148149</v>
      </c>
      <c r="K3" s="121">
        <f>SUM(J3-I3)</f>
        <v>9.9537037037034093E-4</v>
      </c>
      <c r="L3" s="121"/>
      <c r="M3" s="43">
        <f>AJAT!M19</f>
        <v>0.47187499999999999</v>
      </c>
      <c r="N3" s="43">
        <f>AJAT!N19</f>
        <v>0.47262731481481479</v>
      </c>
      <c r="O3" s="121">
        <f>SUM(N3-M3)</f>
        <v>7.5231481481480289E-4</v>
      </c>
      <c r="P3" s="121"/>
      <c r="Q3" s="43">
        <f>AJAT!Q19</f>
        <v>0.51145833333333335</v>
      </c>
      <c r="R3" s="43">
        <f>AJAT!R19</f>
        <v>0.51247685185185188</v>
      </c>
      <c r="S3" s="121">
        <f>SUM(R3-Q3)</f>
        <v>1.0185185185185297E-3</v>
      </c>
      <c r="T3" s="121"/>
      <c r="U3" s="43">
        <f>AJAT!U19</f>
        <v>0.51874999999999993</v>
      </c>
      <c r="V3" s="43">
        <f>AJAT!V19</f>
        <v>0.51945601851851853</v>
      </c>
      <c r="W3" s="121">
        <f>SUM(V3-U3)</f>
        <v>7.0601851851859188E-4</v>
      </c>
      <c r="X3" s="94">
        <f>SUM(G3+K3+O3+S3+W3)</f>
        <v>3.8310185185185808E-3</v>
      </c>
      <c r="Y3" s="3">
        <f>SUM(X3-X3)</f>
        <v>0</v>
      </c>
      <c r="Z3" s="86">
        <f>SUM(X3-X3)</f>
        <v>0</v>
      </c>
      <c r="AA3" s="3">
        <f>X3-$X$3</f>
        <v>0</v>
      </c>
    </row>
    <row r="4" spans="1:27" ht="15.75" x14ac:dyDescent="0.25">
      <c r="A4" s="57">
        <v>20</v>
      </c>
      <c r="B4" s="58" t="str">
        <f>Lähtöluettelo!B17</f>
        <v>Markus Autio</v>
      </c>
      <c r="C4" s="58" t="str">
        <f>Lähtöluettelo!C17</f>
        <v>       Radon, viimevuotinen kehitysversio</v>
      </c>
      <c r="D4" s="42" t="str">
        <f>Lähtöluettelo!D17</f>
        <v>WRC</v>
      </c>
      <c r="E4" s="43">
        <f>AJAT!E18</f>
        <v>0.40520833333333334</v>
      </c>
      <c r="F4" s="43">
        <f>AJAT!F18</f>
        <v>0.40562499999999996</v>
      </c>
      <c r="G4" s="44">
        <f>SUM(F4-E4)</f>
        <v>4.1666666666662078E-4</v>
      </c>
      <c r="H4" s="44"/>
      <c r="I4" s="43">
        <f>AJAT!I18</f>
        <v>0.41076388888888887</v>
      </c>
      <c r="J4" s="43">
        <f>AJAT!J18</f>
        <v>0.4117824074074074</v>
      </c>
      <c r="K4" s="44">
        <f>SUM(J4-I4)</f>
        <v>1.0185185185185297E-3</v>
      </c>
      <c r="L4" s="44"/>
      <c r="M4" s="43">
        <f>AJAT!M18</f>
        <v>0.47152777777777777</v>
      </c>
      <c r="N4" s="43">
        <f>AJAT!N18</f>
        <v>0.47232638888888889</v>
      </c>
      <c r="O4" s="44">
        <f>SUM(N4-M4)</f>
        <v>7.9861111111112493E-4</v>
      </c>
      <c r="P4" s="44"/>
      <c r="Q4" s="43">
        <f>AJAT!Q18</f>
        <v>0.51111111111111118</v>
      </c>
      <c r="R4" s="43">
        <f>AJAT!R18</f>
        <v>0.5121296296296296</v>
      </c>
      <c r="S4" s="44">
        <f>SUM(R4-Q4)</f>
        <v>1.0185185185184187E-3</v>
      </c>
      <c r="T4" s="44"/>
      <c r="U4" s="43">
        <f>AJAT!U18</f>
        <v>0.51840277777777777</v>
      </c>
      <c r="V4" s="43">
        <f>AJAT!V18</f>
        <v>0.51910879629629625</v>
      </c>
      <c r="W4" s="44">
        <f>SUM(V4-U4)</f>
        <v>7.0601851851848085E-4</v>
      </c>
      <c r="X4" s="94">
        <f>SUM(G4+K4+O4+S4+W4)</f>
        <v>3.9583333333331749E-3</v>
      </c>
      <c r="Y4" s="3">
        <f>SUM(X4-X3)</f>
        <v>1.2731481481459417E-4</v>
      </c>
      <c r="Z4" s="3">
        <f>X4-$X$3</f>
        <v>1.2731481481459417E-4</v>
      </c>
      <c r="AA4" s="3">
        <f>X4-$X$3</f>
        <v>1.2731481481459417E-4</v>
      </c>
    </row>
    <row r="5" spans="1:27" ht="15.75" x14ac:dyDescent="0.25">
      <c r="A5" s="57">
        <v>38</v>
      </c>
      <c r="B5" s="58" t="str">
        <f>Lähtöluettelo!B32</f>
        <v>Jani "Jaquels" Käyhty</v>
      </c>
      <c r="C5" s="58" t="str">
        <f>Lähtöluettelo!C32</f>
        <v>       Pivot Team Finland</v>
      </c>
      <c r="D5" s="42" t="str">
        <f>Lähtöluettelo!D32</f>
        <v>WRC</v>
      </c>
      <c r="E5" s="43">
        <f>AJAT!E36</f>
        <v>0.41076388888888887</v>
      </c>
      <c r="F5" s="43">
        <f>AJAT!F36</f>
        <v>0.41111111111111115</v>
      </c>
      <c r="G5" s="44">
        <f>SUM(F5-E5)</f>
        <v>3.472222222222765E-4</v>
      </c>
      <c r="H5" s="44"/>
      <c r="I5" s="43">
        <f>AJAT!I36</f>
        <v>0.41631944444444446</v>
      </c>
      <c r="J5" s="43">
        <f>AJAT!J36</f>
        <v>0.41734953703703703</v>
      </c>
      <c r="K5" s="44">
        <f>SUM(J5-I5)</f>
        <v>1.0300925925925686E-3</v>
      </c>
      <c r="L5" s="44"/>
      <c r="M5" s="43">
        <f>AJAT!M36</f>
        <v>0.45659722222222227</v>
      </c>
      <c r="N5" s="43">
        <f>AJAT!N36</f>
        <v>0.45741898148148147</v>
      </c>
      <c r="O5" s="44">
        <f>SUM(N5-M5)</f>
        <v>8.2175925925920268E-4</v>
      </c>
      <c r="P5" s="44"/>
      <c r="Q5" s="43">
        <f>AJAT!Q36</f>
        <v>0.51631944444444444</v>
      </c>
      <c r="R5" s="43">
        <f>AJAT!R36</f>
        <v>0.51736111111111105</v>
      </c>
      <c r="S5" s="44">
        <f>SUM(R5-Q5)</f>
        <v>1.0416666666666075E-3</v>
      </c>
      <c r="T5" s="44"/>
      <c r="U5" s="43">
        <f>AJAT!U36</f>
        <v>0.52361111111111114</v>
      </c>
      <c r="V5" s="43">
        <f>AJAT!V36</f>
        <v>0.52434027777777781</v>
      </c>
      <c r="W5" s="44">
        <f>SUM(V5-U5)</f>
        <v>7.2916666666666963E-4</v>
      </c>
      <c r="X5" s="94">
        <f>SUM(G5+K5+O5+S5+W5)</f>
        <v>3.9699074074073248E-3</v>
      </c>
      <c r="Y5" s="3">
        <f t="shared" ref="Y5:Y68" si="0">SUM(X5-X4)</f>
        <v>1.1574074074149898E-5</v>
      </c>
      <c r="Z5" s="3">
        <f t="shared" ref="Z5:Z29" si="1">X5-$X$3</f>
        <v>1.3888888888874407E-4</v>
      </c>
      <c r="AA5" s="3">
        <f t="shared" ref="AA5:AA68" si="2">X5-$X$3</f>
        <v>1.3888888888874407E-4</v>
      </c>
    </row>
    <row r="6" spans="1:27" ht="15.75" x14ac:dyDescent="0.25">
      <c r="A6" s="57">
        <v>47</v>
      </c>
      <c r="B6" s="58" t="str">
        <f>Lähtöluettelo!B39</f>
        <v>Anssi Tawast</v>
      </c>
      <c r="C6" s="58" t="str">
        <f>Lähtöluettelo!C39</f>
        <v>       Focus WRC</v>
      </c>
      <c r="D6" s="42" t="str">
        <f>Lähtöluettelo!D39</f>
        <v>WRC</v>
      </c>
      <c r="E6" s="43">
        <f>AJAT!E45</f>
        <v>0.41388888888888892</v>
      </c>
      <c r="F6" s="43">
        <f>AJAT!F45</f>
        <v>0.4142939814814815</v>
      </c>
      <c r="G6" s="44">
        <f>SUM(F6-E6)</f>
        <v>4.050925925925819E-4</v>
      </c>
      <c r="H6" s="44"/>
      <c r="I6" s="43">
        <f>AJAT!I45</f>
        <v>0.41840277777777773</v>
      </c>
      <c r="J6" s="43">
        <f>AJAT!J45</f>
        <v>0.41942129629629626</v>
      </c>
      <c r="K6" s="44">
        <f>SUM(J6-I6)</f>
        <v>1.0185185185185297E-3</v>
      </c>
      <c r="L6" s="44"/>
      <c r="M6" s="43">
        <f>AJAT!M45</f>
        <v>0.45902777777777781</v>
      </c>
      <c r="N6" s="43">
        <f>AJAT!N45</f>
        <v>0.45981481481481484</v>
      </c>
      <c r="O6" s="44">
        <f>SUM(N6-M6)</f>
        <v>7.8703703703703054E-4</v>
      </c>
      <c r="P6" s="44"/>
      <c r="Q6" s="43">
        <f>AJAT!Q45</f>
        <v>0.4982638888888889</v>
      </c>
      <c r="R6" s="43">
        <f>AJAT!R45</f>
        <v>0.49927083333333333</v>
      </c>
      <c r="S6" s="44">
        <f>SUM(R6-Q6)</f>
        <v>1.0069444444444353E-3</v>
      </c>
      <c r="T6" s="44"/>
      <c r="U6" s="43">
        <f>AJAT!U45</f>
        <v>0.50555555555555554</v>
      </c>
      <c r="V6" s="43">
        <f>AJAT!V45</f>
        <v>0.50631944444444443</v>
      </c>
      <c r="W6" s="44">
        <f>SUM(V6-U6)</f>
        <v>7.6388888888889728E-4</v>
      </c>
      <c r="X6" s="94">
        <f>SUM(G6+K6+O6+S6+W6)</f>
        <v>3.9814814814814747E-3</v>
      </c>
      <c r="Y6" s="3">
        <f t="shared" si="0"/>
        <v>1.1574074074149898E-5</v>
      </c>
      <c r="Z6" s="3">
        <f t="shared" si="1"/>
        <v>1.5046296296289396E-4</v>
      </c>
      <c r="AA6" s="3">
        <f t="shared" si="2"/>
        <v>1.5046296296289396E-4</v>
      </c>
    </row>
    <row r="7" spans="1:27" ht="15.75" x14ac:dyDescent="0.25">
      <c r="A7" s="57">
        <v>73</v>
      </c>
      <c r="B7" s="58" t="str">
        <f>Lähtöluettelo!B65</f>
        <v>Antti Nousiainen</v>
      </c>
      <c r="C7" s="58" t="str">
        <f>Lähtöluettelo!C65</f>
        <v>       CyclePro Retro WRC</v>
      </c>
      <c r="D7" s="42" t="str">
        <f>Lähtöluettelo!D65</f>
        <v>WRC</v>
      </c>
      <c r="E7" s="43">
        <f>AJAT!E71</f>
        <v>0.4225694444444445</v>
      </c>
      <c r="F7" s="43">
        <f>AJAT!F71</f>
        <v>0.42302083333333335</v>
      </c>
      <c r="G7" s="44">
        <f>SUM(F7-E7)</f>
        <v>4.5138888888884843E-4</v>
      </c>
      <c r="H7" s="44"/>
      <c r="I7" s="43">
        <f>AJAT!I71</f>
        <v>0.42743055555555554</v>
      </c>
      <c r="J7" s="43">
        <f>AJAT!J71</f>
        <v>0.42836805555555557</v>
      </c>
      <c r="K7" s="44">
        <f>SUM(J7-I7)</f>
        <v>9.3750000000003553E-4</v>
      </c>
      <c r="L7" s="44"/>
      <c r="M7" s="43">
        <f>AJAT!M71</f>
        <v>0.46770833333333334</v>
      </c>
      <c r="N7" s="43">
        <f>AJAT!N71</f>
        <v>0.46847222222222223</v>
      </c>
      <c r="O7" s="44">
        <f>SUM(N7-M7)</f>
        <v>7.6388888888889728E-4</v>
      </c>
      <c r="P7" s="44"/>
      <c r="Q7" s="43">
        <f>AJAT!Q71</f>
        <v>0.50694444444444442</v>
      </c>
      <c r="R7" s="43">
        <f>AJAT!R71</f>
        <v>0.50798611111111114</v>
      </c>
      <c r="S7" s="44">
        <f>SUM(R7-Q7)</f>
        <v>1.0416666666667185E-3</v>
      </c>
      <c r="T7" s="44"/>
      <c r="U7" s="43">
        <f>AJAT!U71</f>
        <v>0.51423611111111112</v>
      </c>
      <c r="V7" s="43">
        <f>AJAT!V71</f>
        <v>0.51504629629629628</v>
      </c>
      <c r="W7" s="44">
        <f>SUM(V7-U7)</f>
        <v>8.101851851851638E-4</v>
      </c>
      <c r="X7" s="94">
        <f>SUM(G7+K7+O7+S7+W7)</f>
        <v>4.0046296296296635E-3</v>
      </c>
      <c r="Y7" s="3">
        <f t="shared" si="0"/>
        <v>2.3148148148188774E-5</v>
      </c>
      <c r="Z7" s="3">
        <f t="shared" si="1"/>
        <v>1.7361111111108274E-4</v>
      </c>
      <c r="AA7" s="3">
        <f t="shared" si="2"/>
        <v>1.7361111111108274E-4</v>
      </c>
    </row>
    <row r="8" spans="1:27" ht="15.75" x14ac:dyDescent="0.25">
      <c r="A8" s="57">
        <v>41</v>
      </c>
      <c r="B8" s="58" t="str">
        <f>Lähtöluettelo!B34</f>
        <v>Jani Salo</v>
      </c>
      <c r="C8" s="58" t="str">
        <f>Lähtöluettelo!C34</f>
        <v>      Mondaker Foxy RX</v>
      </c>
      <c r="D8" s="42" t="str">
        <f>Lähtöluettelo!D34</f>
        <v>WRC</v>
      </c>
      <c r="E8" s="43">
        <f>AJAT!E39</f>
        <v>0.41215277777777781</v>
      </c>
      <c r="F8" s="43">
        <f>AJAT!F39</f>
        <v>0.4125462962962963</v>
      </c>
      <c r="G8" s="44">
        <f>SUM(F8-E8)</f>
        <v>3.9351851851848751E-4</v>
      </c>
      <c r="H8" s="44"/>
      <c r="I8" s="43">
        <f>AJAT!I39</f>
        <v>0.41666666666666669</v>
      </c>
      <c r="J8" s="43">
        <f>AJAT!J39</f>
        <v>0.41763888888888889</v>
      </c>
      <c r="K8" s="44">
        <f>SUM(J8-I8)</f>
        <v>9.7222222222220767E-4</v>
      </c>
      <c r="L8" s="44"/>
      <c r="M8" s="43">
        <f>AJAT!M39</f>
        <v>0.45694444444444443</v>
      </c>
      <c r="N8" s="43">
        <f>AJAT!N39</f>
        <v>0.45787037037037037</v>
      </c>
      <c r="O8" s="44">
        <f>SUM(N8-M8)</f>
        <v>9.2592592592594114E-4</v>
      </c>
      <c r="P8" s="44"/>
      <c r="Q8" s="43">
        <f>AJAT!Q39</f>
        <v>0.49652777777777773</v>
      </c>
      <c r="R8" s="43">
        <f>AJAT!R39</f>
        <v>0.49753472222222223</v>
      </c>
      <c r="S8" s="44">
        <f>SUM(R8-Q8)</f>
        <v>1.0069444444444908E-3</v>
      </c>
      <c r="T8" s="44"/>
      <c r="U8" s="43">
        <f>AJAT!U39</f>
        <v>0.50312499999999993</v>
      </c>
      <c r="V8" s="43">
        <f>AJAT!V39</f>
        <v>0.50393518518518521</v>
      </c>
      <c r="W8" s="44">
        <f>SUM(V8-U8)</f>
        <v>8.1018518518527483E-4</v>
      </c>
      <c r="X8" s="94">
        <f>SUM(G8+K8+O8+S8+W8)</f>
        <v>4.108796296296402E-3</v>
      </c>
      <c r="Y8" s="3">
        <f t="shared" si="0"/>
        <v>1.0416666666673846E-4</v>
      </c>
      <c r="Z8" s="3">
        <f t="shared" si="1"/>
        <v>2.777777777778212E-4</v>
      </c>
      <c r="AA8" s="3">
        <f t="shared" si="2"/>
        <v>2.777777777778212E-4</v>
      </c>
    </row>
    <row r="9" spans="1:27" ht="15.75" x14ac:dyDescent="0.25">
      <c r="A9" s="59">
        <v>66</v>
      </c>
      <c r="B9" s="60" t="str">
        <f>Lähtöluettelo!B58</f>
        <v>Kalle Pehkonen</v>
      </c>
      <c r="C9" s="60" t="str">
        <f>Lähtöluettelo!C58</f>
        <v>       Neck Sweat Evo 5</v>
      </c>
      <c r="D9" s="49" t="str">
        <f>Lähtöluettelo!D58</f>
        <v>S-WRC</v>
      </c>
      <c r="E9" s="50">
        <f>AJAT!E64</f>
        <v>0.4201388888888889</v>
      </c>
      <c r="F9" s="50">
        <f>AJAT!F64</f>
        <v>0.42054398148148148</v>
      </c>
      <c r="G9" s="51">
        <f>SUM(F9-E9)</f>
        <v>4.050925925925819E-4</v>
      </c>
      <c r="H9" s="51"/>
      <c r="I9" s="50">
        <f>AJAT!I64</f>
        <v>0.42499999999999999</v>
      </c>
      <c r="J9" s="50">
        <f>AJAT!J64</f>
        <v>0.42605324074074075</v>
      </c>
      <c r="K9" s="51">
        <f>SUM(J9-I9)</f>
        <v>1.0532407407407574E-3</v>
      </c>
      <c r="L9" s="51"/>
      <c r="M9" s="50">
        <f>AJAT!M64</f>
        <v>0.46527777777777773</v>
      </c>
      <c r="N9" s="50">
        <f>AJAT!N64</f>
        <v>0.46607638888888886</v>
      </c>
      <c r="O9" s="51">
        <f>SUM(N9-M9)</f>
        <v>7.9861111111112493E-4</v>
      </c>
      <c r="P9" s="51"/>
      <c r="Q9" s="50">
        <f>AJAT!Q64</f>
        <v>0.50451388888888882</v>
      </c>
      <c r="R9" s="50">
        <f>AJAT!R64</f>
        <v>0.50559027777777776</v>
      </c>
      <c r="S9" s="51">
        <f>SUM(R9-Q9)</f>
        <v>1.0763888888889461E-3</v>
      </c>
      <c r="T9" s="51"/>
      <c r="U9" s="50">
        <f>AJAT!U64</f>
        <v>0.51180555555555551</v>
      </c>
      <c r="V9" s="50">
        <f>AJAT!V64</f>
        <v>0.51258101851851856</v>
      </c>
      <c r="W9" s="51">
        <f>SUM(V9-U9)</f>
        <v>7.7546296296304718E-4</v>
      </c>
      <c r="X9" s="93">
        <f>SUM(G9+K9+O9+S9+W9)</f>
        <v>4.1087962962964575E-3</v>
      </c>
      <c r="Y9" s="3">
        <f t="shared" si="0"/>
        <v>5.5511151231257827E-17</v>
      </c>
      <c r="Z9" s="3">
        <f t="shared" si="1"/>
        <v>2.7777777777787671E-4</v>
      </c>
      <c r="AA9" s="3">
        <f t="shared" si="2"/>
        <v>2.7777777777787671E-4</v>
      </c>
    </row>
    <row r="10" spans="1:27" ht="15.75" x14ac:dyDescent="0.25">
      <c r="A10" s="57">
        <v>59</v>
      </c>
      <c r="B10" s="58" t="str">
        <f>Lähtöluettelo!B51</f>
        <v>Janne Paananen</v>
      </c>
      <c r="C10" s="58" t="str">
        <f>Lähtöluettelo!C51</f>
        <v>       Trek Session 77</v>
      </c>
      <c r="D10" s="42" t="str">
        <f>Lähtöluettelo!D51</f>
        <v>WRC</v>
      </c>
      <c r="E10" s="43">
        <f>AJAT!E57</f>
        <v>0.41770833333333335</v>
      </c>
      <c r="F10" s="43">
        <f>AJAT!F57</f>
        <v>0.4181597222222222</v>
      </c>
      <c r="G10" s="44">
        <f>SUM(F10-E10)</f>
        <v>4.5138888888884843E-4</v>
      </c>
      <c r="H10" s="44"/>
      <c r="I10" s="43">
        <f>AJAT!I57</f>
        <v>0.42222222222222222</v>
      </c>
      <c r="J10" s="43">
        <f>AJAT!J57</f>
        <v>0.42325231481481485</v>
      </c>
      <c r="K10" s="44">
        <f>SUM(J10-I10)</f>
        <v>1.0300925925926241E-3</v>
      </c>
      <c r="L10" s="44"/>
      <c r="M10" s="43">
        <f>AJAT!M57</f>
        <v>0.46284722222222219</v>
      </c>
      <c r="N10" s="43">
        <f>AJAT!N57</f>
        <v>0.4636805555555556</v>
      </c>
      <c r="O10" s="44">
        <f>SUM(N10-M10)</f>
        <v>8.3333333333340809E-4</v>
      </c>
      <c r="P10" s="44"/>
      <c r="Q10" s="43">
        <f>AJAT!Q57</f>
        <v>0.50208333333333333</v>
      </c>
      <c r="R10" s="43">
        <f>AJAT!R57</f>
        <v>0.50313657407407408</v>
      </c>
      <c r="S10" s="44">
        <f>SUM(R10-Q10)</f>
        <v>1.0532407407407574E-3</v>
      </c>
      <c r="T10" s="44"/>
      <c r="U10" s="43">
        <f>AJAT!U57</f>
        <v>0.50937500000000002</v>
      </c>
      <c r="V10" s="43">
        <f>AJAT!V57</f>
        <v>0.51012731481481477</v>
      </c>
      <c r="W10" s="44">
        <f>SUM(V10-U10)</f>
        <v>7.5231481481474738E-4</v>
      </c>
      <c r="X10" s="94">
        <f>SUM(G10+K10+O10+S10+W10)</f>
        <v>4.1203703703703853E-3</v>
      </c>
      <c r="Y10" s="3">
        <f t="shared" si="0"/>
        <v>1.1574074073927854E-5</v>
      </c>
      <c r="Z10" s="3">
        <f t="shared" si="1"/>
        <v>2.8935185185180456E-4</v>
      </c>
      <c r="AA10" s="3">
        <f t="shared" si="2"/>
        <v>2.8935185185180456E-4</v>
      </c>
    </row>
    <row r="11" spans="1:27" ht="15.75" x14ac:dyDescent="0.25">
      <c r="A11" s="57">
        <v>81</v>
      </c>
      <c r="B11" s="58" t="str">
        <f>Lähtöluettelo!B72</f>
        <v>Jari "mini" Valkonen *</v>
      </c>
      <c r="C11" s="58" t="str">
        <f>Lähtöluettelo!C72</f>
        <v>       Mini White Maxxin Bike</v>
      </c>
      <c r="D11" s="42" t="str">
        <f>Lähtöluettelo!D72</f>
        <v>WRC</v>
      </c>
      <c r="E11" s="43">
        <f>AJAT!E79</f>
        <v>0.42465277777777777</v>
      </c>
      <c r="F11" s="43">
        <f>AJAT!F79</f>
        <v>0.42509259259259258</v>
      </c>
      <c r="G11" s="44">
        <f>SUM(F11-E11)</f>
        <v>4.3981481481480955E-4</v>
      </c>
      <c r="H11" s="44"/>
      <c r="I11" s="43">
        <f>AJAT!I79</f>
        <v>0.42951388888888892</v>
      </c>
      <c r="J11" s="43">
        <f>AJAT!J79</f>
        <v>0.43055555555555558</v>
      </c>
      <c r="K11" s="44">
        <f>SUM(J11-I11)</f>
        <v>1.041666666666663E-3</v>
      </c>
      <c r="L11" s="44"/>
      <c r="M11" s="43">
        <f>AJAT!M79</f>
        <v>0.46979166666666666</v>
      </c>
      <c r="N11" s="43">
        <f>AJAT!N79</f>
        <v>0.47061342592592598</v>
      </c>
      <c r="O11" s="44">
        <f>SUM(N11-M11)</f>
        <v>8.217592592593137E-4</v>
      </c>
      <c r="P11" s="44"/>
      <c r="Q11" s="43">
        <f>AJAT!Q79</f>
        <v>0.50902777777777775</v>
      </c>
      <c r="R11" s="43">
        <f>AJAT!R79</f>
        <v>0.51012731481481477</v>
      </c>
      <c r="S11" s="44">
        <f>SUM(R11-Q11)</f>
        <v>1.0995370370370239E-3</v>
      </c>
      <c r="T11" s="44"/>
      <c r="U11" s="43">
        <f>AJAT!U79</f>
        <v>0.51631944444444444</v>
      </c>
      <c r="V11" s="43">
        <f>AJAT!V79</f>
        <v>0.51706018518518515</v>
      </c>
      <c r="W11" s="44">
        <f>SUM(V11-U11)</f>
        <v>7.407407407407085E-4</v>
      </c>
      <c r="X11" s="94">
        <f>SUM(G11+K11+O11+S11+W11)</f>
        <v>4.1435185185185186E-3</v>
      </c>
      <c r="Y11" s="3">
        <f t="shared" si="0"/>
        <v>2.3148148148133263E-5</v>
      </c>
      <c r="Z11" s="3">
        <f t="shared" si="1"/>
        <v>3.1249999999993783E-4</v>
      </c>
      <c r="AA11" s="3">
        <f t="shared" si="2"/>
        <v>3.1249999999993783E-4</v>
      </c>
    </row>
    <row r="12" spans="1:27" ht="15.75" x14ac:dyDescent="0.25">
      <c r="A12" s="57">
        <v>75</v>
      </c>
      <c r="B12" s="58" t="str">
        <f>Lähtöluettelo!B67</f>
        <v>Antti Rikama</v>
      </c>
      <c r="C12" s="58" t="str">
        <f>Lähtöluettelo!C67</f>
        <v>       ?</v>
      </c>
      <c r="D12" s="42" t="str">
        <f>Lähtöluettelo!D67</f>
        <v>WRC</v>
      </c>
      <c r="E12" s="43">
        <f>AJAT!E73</f>
        <v>0.42326388888888888</v>
      </c>
      <c r="F12" s="43">
        <f>AJAT!F73</f>
        <v>0.42369212962962965</v>
      </c>
      <c r="G12" s="44">
        <f>SUM(F12-E12)</f>
        <v>4.2824074074077068E-4</v>
      </c>
      <c r="H12" s="44"/>
      <c r="I12" s="43">
        <f>AJAT!I73</f>
        <v>0.42812500000000003</v>
      </c>
      <c r="J12" s="43">
        <f>AJAT!J73</f>
        <v>0.42918981481481483</v>
      </c>
      <c r="K12" s="44">
        <f>SUM(J12-I12)</f>
        <v>1.0648148148147962E-3</v>
      </c>
      <c r="L12" s="44"/>
      <c r="M12" s="43">
        <f>AJAT!M73</f>
        <v>0.46840277777777778</v>
      </c>
      <c r="N12" s="43">
        <f>AJAT!N73</f>
        <v>0.46923611111111113</v>
      </c>
      <c r="O12" s="44">
        <f>SUM(N12-M12)</f>
        <v>8.3333333333335258E-4</v>
      </c>
      <c r="P12" s="44"/>
      <c r="Q12" s="43">
        <f>AJAT!Q73</f>
        <v>0.50763888888888886</v>
      </c>
      <c r="R12" s="43">
        <f>AJAT!R73</f>
        <v>0.50870370370370377</v>
      </c>
      <c r="S12" s="44">
        <f>SUM(R12-Q12)</f>
        <v>1.0648148148149073E-3</v>
      </c>
      <c r="T12" s="44"/>
      <c r="U12" s="43">
        <f>AJAT!U73</f>
        <v>0.51493055555555556</v>
      </c>
      <c r="V12" s="43">
        <f>AJAT!V73</f>
        <v>0.51568287037037031</v>
      </c>
      <c r="W12" s="44">
        <f>SUM(V12-U12)</f>
        <v>7.5231481481474738E-4</v>
      </c>
      <c r="X12" s="94">
        <f>SUM(G12+K12+O12+S12+W12)</f>
        <v>4.1435185185185741E-3</v>
      </c>
      <c r="Y12" s="3">
        <f t="shared" si="0"/>
        <v>5.5511151231257827E-17</v>
      </c>
      <c r="Z12" s="3">
        <f t="shared" si="1"/>
        <v>3.1249999999999334E-4</v>
      </c>
      <c r="AA12" s="3">
        <f t="shared" si="2"/>
        <v>3.1249999999999334E-4</v>
      </c>
    </row>
    <row r="13" spans="1:27" ht="15.75" x14ac:dyDescent="0.25">
      <c r="A13" s="57">
        <v>79</v>
      </c>
      <c r="B13" s="58" t="str">
        <f>Lähtöluettelo!B70</f>
        <v>Pekka Wartiainen</v>
      </c>
      <c r="C13" s="58" t="str">
        <f>Lähtöluettelo!C70</f>
        <v>       Prototype Unit Racing</v>
      </c>
      <c r="D13" s="42" t="str">
        <f>Lähtöluettelo!D70</f>
        <v>WRC</v>
      </c>
      <c r="E13" s="43">
        <f>AJAT!E77</f>
        <v>0.42430555555555555</v>
      </c>
      <c r="F13" s="43">
        <f>AJAT!F77</f>
        <v>0.42473379629629626</v>
      </c>
      <c r="G13" s="44">
        <f>SUM(F13-E13)</f>
        <v>4.2824074074071516E-4</v>
      </c>
      <c r="H13" s="44"/>
      <c r="I13" s="43">
        <f>AJAT!I77</f>
        <v>0.4291666666666667</v>
      </c>
      <c r="J13" s="43">
        <f>AJAT!J77</f>
        <v>0.43031250000000004</v>
      </c>
      <c r="K13" s="44">
        <f>SUM(J13-I13)</f>
        <v>1.1458333333333459E-3</v>
      </c>
      <c r="L13" s="44"/>
      <c r="M13" s="43">
        <f>AJAT!M77</f>
        <v>0.4694444444444445</v>
      </c>
      <c r="N13" s="43">
        <f>AJAT!N77</f>
        <v>0.47025462962962966</v>
      </c>
      <c r="O13" s="44">
        <f>SUM(N13-M13)</f>
        <v>8.101851851851638E-4</v>
      </c>
      <c r="P13" s="44"/>
      <c r="Q13" s="43">
        <f>AJAT!Q77</f>
        <v>0.50868055555555558</v>
      </c>
      <c r="R13" s="43">
        <f>AJAT!R77</f>
        <v>0.50974537037037038</v>
      </c>
      <c r="S13" s="44">
        <f>SUM(R13-Q13)</f>
        <v>1.0648148148147962E-3</v>
      </c>
      <c r="T13" s="44"/>
      <c r="U13" s="43">
        <f>AJAT!U77</f>
        <v>0.51597222222222217</v>
      </c>
      <c r="V13" s="43">
        <f>AJAT!V77</f>
        <v>0.51671296296296299</v>
      </c>
      <c r="W13" s="44">
        <f>SUM(V13-U13)</f>
        <v>7.4074074074081953E-4</v>
      </c>
      <c r="X13" s="94">
        <f>SUM(G13+K13+O13+S13+W13)</f>
        <v>4.1898148148148406E-3</v>
      </c>
      <c r="Y13" s="3">
        <f t="shared" si="0"/>
        <v>4.6296296296266526E-5</v>
      </c>
      <c r="Z13" s="3">
        <f t="shared" si="1"/>
        <v>3.5879629629625986E-4</v>
      </c>
      <c r="AA13" s="3">
        <f t="shared" si="2"/>
        <v>3.5879629629625986E-4</v>
      </c>
    </row>
    <row r="14" spans="1:27" ht="15.75" x14ac:dyDescent="0.25">
      <c r="A14" s="57">
        <v>85</v>
      </c>
      <c r="B14" s="58" t="str">
        <f>Lähtöluettelo!B74</f>
        <v>Jussi Liimatainen</v>
      </c>
      <c r="C14" s="58" t="str">
        <f>Lähtöluettelo!C74</f>
        <v>       Tsaijant</v>
      </c>
      <c r="D14" s="42" t="str">
        <f>Lähtöluettelo!D74</f>
        <v>WRC</v>
      </c>
      <c r="E14" s="43">
        <f>AJAT!E83</f>
        <v>0.42534722222222227</v>
      </c>
      <c r="F14" s="43">
        <f>AJAT!F83</f>
        <v>0.42577546296296293</v>
      </c>
      <c r="G14" s="44">
        <f>SUM(F14-E14)</f>
        <v>4.2824074074065965E-4</v>
      </c>
      <c r="H14" s="44"/>
      <c r="I14" s="43">
        <f>AJAT!I83</f>
        <v>0.4302083333333333</v>
      </c>
      <c r="J14" s="43">
        <f>AJAT!J83</f>
        <v>0.43128472222222225</v>
      </c>
      <c r="K14" s="44">
        <f>SUM(J14-I14)</f>
        <v>1.0763888888889461E-3</v>
      </c>
      <c r="L14" s="44"/>
      <c r="M14" s="43">
        <f>AJAT!M83</f>
        <v>0.4704861111111111</v>
      </c>
      <c r="N14" s="43">
        <f>AJAT!N83</f>
        <v>0.47134259259259265</v>
      </c>
      <c r="O14" s="44">
        <f>SUM(N14-M14)</f>
        <v>8.5648148148154135E-4</v>
      </c>
      <c r="P14" s="44"/>
      <c r="Q14" s="43">
        <f>AJAT!Q83</f>
        <v>0.50972222222222219</v>
      </c>
      <c r="R14" s="43">
        <f>AJAT!R83</f>
        <v>0.51082175925925932</v>
      </c>
      <c r="S14" s="44">
        <f>SUM(R14-Q14)</f>
        <v>1.0995370370371349E-3</v>
      </c>
      <c r="T14" s="44"/>
      <c r="U14" s="43">
        <f>AJAT!U83</f>
        <v>0.51701388888888888</v>
      </c>
      <c r="V14" s="43">
        <f>AJAT!V83</f>
        <v>0.51780092592592586</v>
      </c>
      <c r="W14" s="44">
        <f>SUM(V14-U14)</f>
        <v>7.8703703703697503E-4</v>
      </c>
      <c r="X14" s="94">
        <f>SUM(G14+K14+O14+S14+W14)</f>
        <v>4.2476851851852571E-3</v>
      </c>
      <c r="Y14" s="3">
        <f t="shared" si="0"/>
        <v>5.7870370370416424E-5</v>
      </c>
      <c r="Z14" s="3">
        <f t="shared" si="1"/>
        <v>4.1666666666667629E-4</v>
      </c>
      <c r="AA14" s="3">
        <f t="shared" si="2"/>
        <v>4.1666666666667629E-4</v>
      </c>
    </row>
    <row r="15" spans="1:27" ht="15.75" x14ac:dyDescent="0.25">
      <c r="A15" s="57">
        <v>71</v>
      </c>
      <c r="B15" s="58" t="str">
        <f>Lähtöluettelo!B63</f>
        <v>Matti Peltola</v>
      </c>
      <c r="C15" s="58" t="str">
        <f>Lähtöluettelo!C63</f>
        <v>       Ex-Hannu Karpo</v>
      </c>
      <c r="D15" s="42" t="str">
        <f>Lähtöluettelo!D63</f>
        <v>WRC</v>
      </c>
      <c r="E15" s="43">
        <f>AJAT!E69</f>
        <v>0.421875</v>
      </c>
      <c r="F15" s="43">
        <f>AJAT!F69</f>
        <v>0.42223379629629632</v>
      </c>
      <c r="G15" s="44">
        <f>SUM(F15-E15)</f>
        <v>3.5879629629631538E-4</v>
      </c>
      <c r="H15" s="44"/>
      <c r="I15" s="43">
        <f>AJAT!I69</f>
        <v>0.42673611111111115</v>
      </c>
      <c r="J15" s="43">
        <f>AJAT!J69</f>
        <v>0.42788194444444444</v>
      </c>
      <c r="K15" s="44">
        <f>SUM(J15-I15)</f>
        <v>1.1458333333332904E-3</v>
      </c>
      <c r="L15" s="44"/>
      <c r="M15" s="43">
        <f>AJAT!M69</f>
        <v>0.4670138888888889</v>
      </c>
      <c r="N15" s="43">
        <f>AJAT!N69</f>
        <v>0.46782407407407406</v>
      </c>
      <c r="O15" s="44">
        <f>SUM(N15-M15)</f>
        <v>8.101851851851638E-4</v>
      </c>
      <c r="P15" s="44"/>
      <c r="Q15" s="43">
        <f>AJAT!Q69</f>
        <v>0.50624999999999998</v>
      </c>
      <c r="R15" s="43">
        <f>AJAT!R69</f>
        <v>0.50744212962962965</v>
      </c>
      <c r="S15" s="44">
        <f>SUM(R15-Q15)</f>
        <v>1.192129629629668E-3</v>
      </c>
      <c r="T15" s="44"/>
      <c r="U15" s="43">
        <f>AJAT!U69</f>
        <v>0.51354166666666667</v>
      </c>
      <c r="V15" s="43">
        <f>AJAT!V69</f>
        <v>0.51429398148148142</v>
      </c>
      <c r="W15" s="44">
        <f>SUM(V15-U15)</f>
        <v>7.5231481481474738E-4</v>
      </c>
      <c r="X15" s="94">
        <f>SUM(G15+K15+O15+S15+W15)</f>
        <v>4.2592592592591849E-3</v>
      </c>
      <c r="Y15" s="3">
        <f t="shared" si="0"/>
        <v>1.1574074073927854E-5</v>
      </c>
      <c r="Z15" s="3">
        <f t="shared" si="1"/>
        <v>4.2824074074060414E-4</v>
      </c>
      <c r="AA15" s="3">
        <f t="shared" si="2"/>
        <v>4.2824074074060414E-4</v>
      </c>
    </row>
    <row r="16" spans="1:27" ht="15.75" x14ac:dyDescent="0.25">
      <c r="A16" s="57">
        <v>53</v>
      </c>
      <c r="B16" s="58" t="str">
        <f>Lähtöluettelo!B45</f>
        <v>Teuvo Manner</v>
      </c>
      <c r="C16" s="58" t="str">
        <f>Lähtöluettelo!C45</f>
        <v>       Felt</v>
      </c>
      <c r="D16" s="42" t="str">
        <f>Lähtöluettelo!D45</f>
        <v>WRC</v>
      </c>
      <c r="E16" s="43">
        <f>AJAT!E51</f>
        <v>0.41597222222222219</v>
      </c>
      <c r="F16" s="43">
        <f>AJAT!F51</f>
        <v>0.41638888888888892</v>
      </c>
      <c r="G16" s="44">
        <f>SUM(F16-E16)</f>
        <v>4.166666666667318E-4</v>
      </c>
      <c r="H16" s="44"/>
      <c r="I16" s="43">
        <f>AJAT!I51</f>
        <v>0.42048611111111112</v>
      </c>
      <c r="J16" s="43">
        <f>AJAT!J51</f>
        <v>0.42159722222222223</v>
      </c>
      <c r="K16" s="44">
        <f>SUM(J16-I16)</f>
        <v>1.1111111111111183E-3</v>
      </c>
      <c r="L16" s="44"/>
      <c r="M16" s="43">
        <f>AJAT!M51</f>
        <v>0.46111111111111108</v>
      </c>
      <c r="N16" s="43">
        <f>AJAT!N51</f>
        <v>0.46195601851851853</v>
      </c>
      <c r="O16" s="44">
        <f>SUM(N16-M16)</f>
        <v>8.4490740740744696E-4</v>
      </c>
      <c r="P16" s="44"/>
      <c r="Q16" s="43">
        <f>AJAT!Q51</f>
        <v>0.50034722222222217</v>
      </c>
      <c r="R16" s="43">
        <f>AJAT!R51</f>
        <v>0.50142361111111111</v>
      </c>
      <c r="S16" s="44">
        <f>SUM(R16-Q16)</f>
        <v>1.0763888888889461E-3</v>
      </c>
      <c r="T16" s="44"/>
      <c r="U16" s="43">
        <f>AJAT!U51</f>
        <v>0.50763888888888886</v>
      </c>
      <c r="V16" s="43">
        <f>AJAT!V51</f>
        <v>0.50844907407407403</v>
      </c>
      <c r="W16" s="44">
        <f>SUM(V16-U16)</f>
        <v>8.101851851851638E-4</v>
      </c>
      <c r="X16" s="94">
        <f>SUM(G16+K16+O16+S16+W16)</f>
        <v>4.259259259259407E-3</v>
      </c>
      <c r="Y16" s="3">
        <f t="shared" si="0"/>
        <v>2.2204460492503131E-16</v>
      </c>
      <c r="Z16" s="3">
        <f t="shared" si="1"/>
        <v>4.2824074074082619E-4</v>
      </c>
      <c r="AA16" s="3">
        <f t="shared" si="2"/>
        <v>4.2824074074082619E-4</v>
      </c>
    </row>
    <row r="17" spans="1:27" ht="15.75" x14ac:dyDescent="0.25">
      <c r="A17" s="57">
        <v>22</v>
      </c>
      <c r="B17" s="58" t="str">
        <f>Lähtöluettelo!B19</f>
        <v>Toni Tamminiemi</v>
      </c>
      <c r="C17" s="58" t="str">
        <f>Lähtöluettelo!C19</f>
        <v>       Autoteema WRC-03</v>
      </c>
      <c r="D17" s="42" t="str">
        <f>Lähtöluettelo!D19</f>
        <v>WRC</v>
      </c>
      <c r="E17" s="43">
        <f>AJAT!E20</f>
        <v>0.40590277777777778</v>
      </c>
      <c r="F17" s="43">
        <f>AJAT!F20</f>
        <v>0.40630787037037036</v>
      </c>
      <c r="G17" s="44">
        <f>SUM(F17-E17)</f>
        <v>4.050925925925819E-4</v>
      </c>
      <c r="H17" s="44"/>
      <c r="I17" s="43">
        <f>AJAT!I20</f>
        <v>0.41145833333333331</v>
      </c>
      <c r="J17" s="43">
        <f>AJAT!J20</f>
        <v>0.4125462962962963</v>
      </c>
      <c r="K17" s="44">
        <f>SUM(J17-I17)</f>
        <v>1.087962962962985E-3</v>
      </c>
      <c r="L17" s="44"/>
      <c r="M17" s="43">
        <f>AJAT!M20</f>
        <v>0.47222222222222227</v>
      </c>
      <c r="N17" s="43">
        <f>AJAT!N20</f>
        <v>0.47319444444444447</v>
      </c>
      <c r="O17" s="44">
        <f>SUM(N17-M17)</f>
        <v>9.7222222222220767E-4</v>
      </c>
      <c r="P17" s="44"/>
      <c r="Q17" s="43">
        <f>AJAT!Q20</f>
        <v>0.51180555555555551</v>
      </c>
      <c r="R17" s="43">
        <f>AJAT!R20</f>
        <v>0.51285879629629627</v>
      </c>
      <c r="S17" s="44">
        <f>SUM(R17-Q17)</f>
        <v>1.0532407407407574E-3</v>
      </c>
      <c r="T17" s="44"/>
      <c r="U17" s="43">
        <f>AJAT!U20</f>
        <v>0.51909722222222221</v>
      </c>
      <c r="V17" s="43">
        <f>AJAT!V20</f>
        <v>0.51986111111111111</v>
      </c>
      <c r="W17" s="44">
        <f>SUM(V17-U17)</f>
        <v>7.6388888888889728E-4</v>
      </c>
      <c r="X17" s="94">
        <f>SUM(G17+K17+O17+S17+W17)</f>
        <v>4.2824074074074292E-3</v>
      </c>
      <c r="Y17" s="3">
        <f t="shared" si="0"/>
        <v>2.3148148148022241E-5</v>
      </c>
      <c r="Z17" s="3">
        <f t="shared" si="1"/>
        <v>4.5138888888884843E-4</v>
      </c>
      <c r="AA17" s="3">
        <f t="shared" si="2"/>
        <v>4.5138888888884843E-4</v>
      </c>
    </row>
    <row r="18" spans="1:27" ht="15.75" x14ac:dyDescent="0.25">
      <c r="A18" s="57">
        <v>56</v>
      </c>
      <c r="B18" s="58" t="str">
        <f>Lähtöluettelo!B48</f>
        <v>Jari Paananen</v>
      </c>
      <c r="C18" s="58" t="str">
        <f>Lähtöluettelo!C48</f>
        <v>       Radoni ja nasse</v>
      </c>
      <c r="D18" s="42" t="str">
        <f>Lähtöluettelo!D48</f>
        <v>WRC</v>
      </c>
      <c r="E18" s="43">
        <f>AJAT!E54</f>
        <v>0.41666666666666669</v>
      </c>
      <c r="F18" s="43">
        <f>AJAT!F54</f>
        <v>0.41711805555555559</v>
      </c>
      <c r="G18" s="44">
        <f>SUM(F18-E18)</f>
        <v>4.5138888888890394E-4</v>
      </c>
      <c r="H18" s="44"/>
      <c r="I18" s="43">
        <f>AJAT!I54</f>
        <v>0.4211805555555555</v>
      </c>
      <c r="J18" s="43">
        <f>AJAT!J54</f>
        <v>0.42230324074074077</v>
      </c>
      <c r="K18" s="44">
        <f>SUM(J18-I18)</f>
        <v>1.1226851851852682E-3</v>
      </c>
      <c r="L18" s="44"/>
      <c r="M18" s="43">
        <f>AJAT!M54</f>
        <v>0.46180555555555558</v>
      </c>
      <c r="N18" s="43">
        <f>AJAT!N54</f>
        <v>0.46260416666666665</v>
      </c>
      <c r="O18" s="44">
        <f>SUM(N18-M18)</f>
        <v>7.9861111111106942E-4</v>
      </c>
      <c r="P18" s="44"/>
      <c r="Q18" s="43">
        <f>AJAT!Q54</f>
        <v>0.50104166666666672</v>
      </c>
      <c r="R18" s="43">
        <f>AJAT!R54</f>
        <v>0.50218750000000001</v>
      </c>
      <c r="S18" s="44">
        <f>SUM(R18-Q18)</f>
        <v>1.1458333333332904E-3</v>
      </c>
      <c r="T18" s="44"/>
      <c r="U18" s="43">
        <f>AJAT!U54</f>
        <v>0.5083333333333333</v>
      </c>
      <c r="V18" s="43">
        <f>AJAT!V54</f>
        <v>0.50913194444444443</v>
      </c>
      <c r="W18" s="44">
        <f>SUM(V18-U18)</f>
        <v>7.9861111111112493E-4</v>
      </c>
      <c r="X18" s="94">
        <f>SUM(G18+K18+O18+S18+W18)</f>
        <v>4.3171296296296569E-3</v>
      </c>
      <c r="Y18" s="3">
        <f t="shared" si="0"/>
        <v>3.472222222222765E-5</v>
      </c>
      <c r="Z18" s="3">
        <f t="shared" si="1"/>
        <v>4.8611111111107608E-4</v>
      </c>
      <c r="AA18" s="3">
        <f t="shared" si="2"/>
        <v>4.8611111111107608E-4</v>
      </c>
    </row>
    <row r="19" spans="1:27" ht="15.75" x14ac:dyDescent="0.25">
      <c r="A19" s="59">
        <v>25</v>
      </c>
      <c r="B19" s="60" t="str">
        <f>Lähtöluettelo!B21</f>
        <v>Anssi Viinikka</v>
      </c>
      <c r="C19" s="60" t="str">
        <f>Lähtöluettelo!C21</f>
        <v>       Petrol Bros Gaz S2000</v>
      </c>
      <c r="D19" s="49" t="str">
        <f>Lähtöluettelo!D21</f>
        <v>S-WRC</v>
      </c>
      <c r="E19" s="50">
        <f>AJAT!E23</f>
        <v>0.40659722222222222</v>
      </c>
      <c r="F19" s="50">
        <f>AJAT!F23</f>
        <v>0.40711805555555558</v>
      </c>
      <c r="G19" s="51">
        <f>SUM(F19-E19)</f>
        <v>5.2083333333335924E-4</v>
      </c>
      <c r="H19" s="51"/>
      <c r="I19" s="50">
        <f>AJAT!I23</f>
        <v>0.41215277777777781</v>
      </c>
      <c r="J19" s="50">
        <f>AJAT!J23</f>
        <v>0.41321759259259255</v>
      </c>
      <c r="K19" s="51">
        <f>SUM(J19-I19)</f>
        <v>1.0648148148147407E-3</v>
      </c>
      <c r="L19" s="51"/>
      <c r="M19" s="50">
        <f>AJAT!M23</f>
        <v>0.47291666666666665</v>
      </c>
      <c r="N19" s="50">
        <f>AJAT!N23</f>
        <v>0.47378472222222223</v>
      </c>
      <c r="O19" s="51">
        <f>SUM(N19-M19)</f>
        <v>8.6805555555558023E-4</v>
      </c>
      <c r="P19" s="51"/>
      <c r="Q19" s="50">
        <f>AJAT!Q23</f>
        <v>0.51250000000000007</v>
      </c>
      <c r="R19" s="50">
        <f>AJAT!R23</f>
        <v>0.51362268518518517</v>
      </c>
      <c r="S19" s="51">
        <f>SUM(R19-Q19)</f>
        <v>1.1226851851851016E-3</v>
      </c>
      <c r="T19" s="51"/>
      <c r="U19" s="50">
        <f>AJAT!U23</f>
        <v>0.51979166666666665</v>
      </c>
      <c r="V19" s="50">
        <f>AJAT!V23</f>
        <v>0.52059027777777778</v>
      </c>
      <c r="W19" s="51">
        <f>SUM(V19-U19)</f>
        <v>7.9861111111112493E-4</v>
      </c>
      <c r="X19" s="93">
        <f>SUM(G19+K19+O19+S19+W19)</f>
        <v>4.3749999999999067E-3</v>
      </c>
      <c r="Y19" s="3">
        <f t="shared" si="0"/>
        <v>5.7870370370249891E-5</v>
      </c>
      <c r="Z19" s="3">
        <f t="shared" si="1"/>
        <v>5.4398148148132597E-4</v>
      </c>
      <c r="AA19" s="3">
        <f t="shared" si="2"/>
        <v>5.4398148148132597E-4</v>
      </c>
    </row>
    <row r="20" spans="1:27" ht="15.75" x14ac:dyDescent="0.25">
      <c r="A20" s="2">
        <v>27</v>
      </c>
      <c r="B20" s="10" t="str">
        <f>Lähtöluettelo!B23</f>
        <v>Henry Äyräväinen </v>
      </c>
      <c r="C20" s="10" t="str">
        <f>Lähtöluettelo!C23</f>
        <v>       Nisula HRT</v>
      </c>
      <c r="D20" s="16" t="str">
        <f>Lähtöluettelo!D23</f>
        <v>Historic</v>
      </c>
      <c r="E20" s="101">
        <f>AJAT!E25</f>
        <v>0.40729166666666666</v>
      </c>
      <c r="F20" s="101">
        <f>AJAT!F25</f>
        <v>0.40771990740740738</v>
      </c>
      <c r="G20" s="48">
        <f>SUM(F20-E20)</f>
        <v>4.2824074074071516E-4</v>
      </c>
      <c r="H20" s="48"/>
      <c r="I20" s="101">
        <f>AJAT!I25</f>
        <v>0.4128472222222222</v>
      </c>
      <c r="J20" s="101">
        <f>AJAT!J25</f>
        <v>0.41392361111111109</v>
      </c>
      <c r="K20" s="48">
        <f>SUM(J20-I20)</f>
        <v>1.0763888888888906E-3</v>
      </c>
      <c r="L20" s="48"/>
      <c r="M20" s="101">
        <f>AJAT!M25</f>
        <v>0.47361111111111115</v>
      </c>
      <c r="N20" s="101">
        <f>AJAT!N25</f>
        <v>0.47447916666666662</v>
      </c>
      <c r="O20" s="48">
        <f>SUM(N20-M20)</f>
        <v>8.680555555554692E-4</v>
      </c>
      <c r="P20" s="48"/>
      <c r="Q20" s="101">
        <f>AJAT!Q25</f>
        <v>0.5131944444444444</v>
      </c>
      <c r="R20" s="101">
        <f>AJAT!R25</f>
        <v>0.51438657407407407</v>
      </c>
      <c r="S20" s="48">
        <f>SUM(R20-Q20)</f>
        <v>1.192129629629668E-3</v>
      </c>
      <c r="T20" s="48"/>
      <c r="U20" s="101">
        <f>AJAT!U25</f>
        <v>0.52048611111111109</v>
      </c>
      <c r="V20" s="101">
        <f>AJAT!V25</f>
        <v>0.52129629629629626</v>
      </c>
      <c r="W20" s="48">
        <f>SUM(V20-U20)</f>
        <v>8.101851851851638E-4</v>
      </c>
      <c r="X20" s="3">
        <f>SUM(G20+K20+O20+S20+W20)</f>
        <v>4.3749999999999067E-3</v>
      </c>
      <c r="Y20" s="3">
        <f t="shared" si="0"/>
        <v>0</v>
      </c>
      <c r="Z20" s="3">
        <f t="shared" si="1"/>
        <v>5.4398148148132597E-4</v>
      </c>
      <c r="AA20" s="3">
        <f t="shared" si="2"/>
        <v>5.4398148148132597E-4</v>
      </c>
    </row>
    <row r="21" spans="1:27" ht="15.75" x14ac:dyDescent="0.25">
      <c r="A21" s="2">
        <v>26</v>
      </c>
      <c r="B21" s="10" t="str">
        <f>Lähtöluettelo!B22</f>
        <v>Hannu Hintsala *</v>
      </c>
      <c r="C21" s="10" t="str">
        <f>Lähtöluettelo!C22</f>
        <v>       Tuulennopea leskentekijä</v>
      </c>
      <c r="D21" s="16" t="str">
        <f>Lähtöluettelo!D22</f>
        <v>Historic</v>
      </c>
      <c r="E21" s="101">
        <f>AJAT!E24</f>
        <v>0.4069444444444445</v>
      </c>
      <c r="F21" s="101">
        <f>AJAT!F24</f>
        <v>0.40740740740740744</v>
      </c>
      <c r="G21" s="48">
        <f>SUM(F21-E21)</f>
        <v>4.6296296296294281E-4</v>
      </c>
      <c r="H21" s="48"/>
      <c r="I21" s="101">
        <f>AJAT!I24</f>
        <v>0.41250000000000003</v>
      </c>
      <c r="J21" s="101">
        <f>AJAT!J24</f>
        <v>0.41358796296296302</v>
      </c>
      <c r="K21" s="48">
        <f>SUM(J21-I21)</f>
        <v>1.087962962962985E-3</v>
      </c>
      <c r="L21" s="48"/>
      <c r="M21" s="101">
        <f>AJAT!M24</f>
        <v>0.47326388888888887</v>
      </c>
      <c r="N21" s="101">
        <f>AJAT!N24</f>
        <v>0.47413194444444445</v>
      </c>
      <c r="O21" s="48">
        <f>SUM(N21-M21)</f>
        <v>8.6805555555558023E-4</v>
      </c>
      <c r="P21" s="48"/>
      <c r="Q21" s="101">
        <f>AJAT!Q24</f>
        <v>0.51284722222222223</v>
      </c>
      <c r="R21" s="101">
        <f>AJAT!R24</f>
        <v>0.51406249999999998</v>
      </c>
      <c r="S21" s="48">
        <f>SUM(R21-Q21)</f>
        <v>1.2152777777777457E-3</v>
      </c>
      <c r="T21" s="48"/>
      <c r="U21" s="101">
        <f>AJAT!U24</f>
        <v>0.52013888888888882</v>
      </c>
      <c r="V21" s="101">
        <f>AJAT!V24</f>
        <v>0.52091435185185186</v>
      </c>
      <c r="W21" s="48">
        <f>SUM(V21-U21)</f>
        <v>7.7546296296304718E-4</v>
      </c>
      <c r="X21" s="3">
        <f>SUM(G21+K21+O21+S21+W21)</f>
        <v>4.4097222222223009E-3</v>
      </c>
      <c r="Y21" s="3">
        <f t="shared" si="0"/>
        <v>3.4722222222394183E-5</v>
      </c>
      <c r="Z21" s="3">
        <f t="shared" si="1"/>
        <v>5.7870370370372015E-4</v>
      </c>
      <c r="AA21" s="3">
        <f t="shared" si="2"/>
        <v>5.7870370370372015E-4</v>
      </c>
    </row>
    <row r="22" spans="1:27" ht="15.75" x14ac:dyDescent="0.25">
      <c r="A22" s="57">
        <v>50</v>
      </c>
      <c r="B22" s="58" t="str">
        <f>Lähtöluettelo!B42</f>
        <v>Antero Kuukkanen</v>
      </c>
      <c r="C22" s="58" t="str">
        <f>Lähtöluettelo!C42</f>
        <v>       M.Leistiö Sport Tunturi</v>
      </c>
      <c r="D22" s="42" t="str">
        <f>Lähtöluettelo!D42</f>
        <v>WRC</v>
      </c>
      <c r="E22" s="43">
        <f>AJAT!E48</f>
        <v>0.41493055555555558</v>
      </c>
      <c r="F22" s="43">
        <f>AJAT!F48</f>
        <v>0.4153587962962963</v>
      </c>
      <c r="G22" s="44">
        <f>SUM(F22-E22)</f>
        <v>4.2824074074071516E-4</v>
      </c>
      <c r="H22" s="44"/>
      <c r="I22" s="43">
        <f>AJAT!I48</f>
        <v>0.41944444444444445</v>
      </c>
      <c r="J22" s="43">
        <f>AJAT!J48</f>
        <v>0.42050925925925925</v>
      </c>
      <c r="K22" s="44">
        <f>SUM(J22-I22)</f>
        <v>1.0648148148147962E-3</v>
      </c>
      <c r="L22" s="44"/>
      <c r="M22" s="43">
        <f>AJAT!M48</f>
        <v>0.46006944444444442</v>
      </c>
      <c r="N22" s="43">
        <f>AJAT!N48</f>
        <v>0.46109953703703704</v>
      </c>
      <c r="O22" s="44">
        <f>SUM(N22-M22)</f>
        <v>1.0300925925926241E-3</v>
      </c>
      <c r="P22" s="44"/>
      <c r="Q22" s="43">
        <f>AJAT!Q48</f>
        <v>0.4993055555555555</v>
      </c>
      <c r="R22" s="43">
        <f>AJAT!R48</f>
        <v>0.50043981481481481</v>
      </c>
      <c r="S22" s="44">
        <f>SUM(R22-Q22)</f>
        <v>1.134259259259307E-3</v>
      </c>
      <c r="T22" s="44"/>
      <c r="U22" s="43">
        <f>AJAT!U48</f>
        <v>0.50659722222222225</v>
      </c>
      <c r="V22" s="43">
        <f>AJAT!V48</f>
        <v>0.50736111111111104</v>
      </c>
      <c r="W22" s="44">
        <f>SUM(V22-U22)</f>
        <v>7.6388888888878625E-4</v>
      </c>
      <c r="X22" s="94">
        <f>SUM(G22+K22+O22+S22+W22)</f>
        <v>4.4212962962962288E-3</v>
      </c>
      <c r="Y22" s="3">
        <f t="shared" si="0"/>
        <v>1.1574074073927854E-5</v>
      </c>
      <c r="Z22" s="3">
        <f t="shared" si="1"/>
        <v>5.9027777777764801E-4</v>
      </c>
      <c r="AA22" s="3">
        <f t="shared" si="2"/>
        <v>5.9027777777764801E-4</v>
      </c>
    </row>
    <row r="23" spans="1:27" ht="15.75" x14ac:dyDescent="0.25">
      <c r="A23" s="57">
        <v>35</v>
      </c>
      <c r="B23" s="58" t="str">
        <f>Lähtöluettelo!B29</f>
        <v>Miika Mattola </v>
      </c>
      <c r="C23" s="58" t="str">
        <f>Lähtöluettelo!C29</f>
        <v>       Biltema WRC</v>
      </c>
      <c r="D23" s="42" t="str">
        <f>Lähtöluettelo!D29</f>
        <v>WRC</v>
      </c>
      <c r="E23" s="43">
        <f>AJAT!E33</f>
        <v>0.40972222222222227</v>
      </c>
      <c r="F23" s="43">
        <f>AJAT!F33</f>
        <v>0.41018518518518521</v>
      </c>
      <c r="G23" s="44">
        <f>SUM(F23-E23)</f>
        <v>4.6296296296294281E-4</v>
      </c>
      <c r="H23" s="44"/>
      <c r="I23" s="43">
        <f>AJAT!I33</f>
        <v>0.4152777777777778</v>
      </c>
      <c r="J23" s="43">
        <f>AJAT!J33</f>
        <v>0.41640046296296296</v>
      </c>
      <c r="K23" s="44">
        <f>SUM(J23-I23)</f>
        <v>1.1226851851851571E-3</v>
      </c>
      <c r="L23" s="44"/>
      <c r="M23" s="43">
        <f>AJAT!M33</f>
        <v>0.45555555555555555</v>
      </c>
      <c r="N23" s="43">
        <f>AJAT!N33</f>
        <v>0.45643518518518517</v>
      </c>
      <c r="O23" s="44">
        <f>SUM(N23-M23)</f>
        <v>8.796296296296191E-4</v>
      </c>
      <c r="P23" s="44"/>
      <c r="Q23" s="43">
        <f>AJAT!Q33</f>
        <v>0.51527777777777783</v>
      </c>
      <c r="R23" s="43">
        <f>AJAT!R33</f>
        <v>0.51642361111111112</v>
      </c>
      <c r="S23" s="44">
        <f>SUM(R23-Q23)</f>
        <v>1.1458333333332904E-3</v>
      </c>
      <c r="T23" s="44"/>
      <c r="U23" s="43">
        <f>AJAT!U33</f>
        <v>0.52256944444444442</v>
      </c>
      <c r="V23" s="43">
        <f>AJAT!V33</f>
        <v>0.52339120370370373</v>
      </c>
      <c r="W23" s="44">
        <f>SUM(V23-U23)</f>
        <v>8.217592592593137E-4</v>
      </c>
      <c r="X23" s="94">
        <f>SUM(G23+K23+O23+S23+W23)</f>
        <v>4.4328703703703232E-3</v>
      </c>
      <c r="Y23" s="3">
        <f>SUM(X23-X22)</f>
        <v>1.1574074074094387E-5</v>
      </c>
      <c r="Z23" s="3">
        <f t="shared" si="1"/>
        <v>6.0185185185174239E-4</v>
      </c>
      <c r="AA23" s="3">
        <f t="shared" si="2"/>
        <v>6.0185185185174239E-4</v>
      </c>
    </row>
    <row r="24" spans="1:27" ht="15.75" x14ac:dyDescent="0.25">
      <c r="A24" s="57">
        <v>65</v>
      </c>
      <c r="B24" s="58" t="str">
        <f>Lähtöluettelo!B57</f>
        <v>Mikko Stranden</v>
      </c>
      <c r="C24" s="58" t="str">
        <f>Lähtöluettelo!C57</f>
        <v>       MB X-Trail black'n white</v>
      </c>
      <c r="D24" s="42" t="str">
        <f>Lähtöluettelo!D57</f>
        <v>WRC</v>
      </c>
      <c r="E24" s="43">
        <f>AJAT!E63</f>
        <v>0.41979166666666662</v>
      </c>
      <c r="F24" s="43">
        <f>AJAT!F63</f>
        <v>0.42024305555555558</v>
      </c>
      <c r="G24" s="44">
        <f>SUM(F24-E24)</f>
        <v>4.5138888888895945E-4</v>
      </c>
      <c r="H24" s="44"/>
      <c r="I24" s="43">
        <f>AJAT!I63</f>
        <v>0.42465277777777777</v>
      </c>
      <c r="J24" s="43">
        <f>AJAT!J63</f>
        <v>0.42585648148148153</v>
      </c>
      <c r="K24" s="44">
        <f>SUM(J24-I24)</f>
        <v>1.2037037037037623E-3</v>
      </c>
      <c r="L24" s="44"/>
      <c r="M24" s="43">
        <f>AJAT!M63</f>
        <v>0.46493055555555557</v>
      </c>
      <c r="N24" s="43">
        <f>AJAT!N63</f>
        <v>0.46581018518518519</v>
      </c>
      <c r="O24" s="44">
        <f>SUM(N24-M24)</f>
        <v>8.796296296296191E-4</v>
      </c>
      <c r="P24" s="44"/>
      <c r="Q24" s="43">
        <f>AJAT!Q63</f>
        <v>0.50416666666666665</v>
      </c>
      <c r="R24" s="43">
        <f>AJAT!R63</f>
        <v>0.50531249999999994</v>
      </c>
      <c r="S24" s="44">
        <f>SUM(R24-Q24)</f>
        <v>1.1458333333332904E-3</v>
      </c>
      <c r="T24" s="44"/>
      <c r="U24" s="43">
        <f>AJAT!U63</f>
        <v>0.51145833333333335</v>
      </c>
      <c r="V24" s="43">
        <f>AJAT!V63</f>
        <v>0.51221064814814821</v>
      </c>
      <c r="W24" s="44">
        <f>SUM(V24-U24)</f>
        <v>7.523148148148584E-4</v>
      </c>
      <c r="X24" s="94">
        <f>SUM(G24+K24+O24+S24+W24)</f>
        <v>4.4328703703704897E-3</v>
      </c>
      <c r="Y24" s="3">
        <f t="shared" si="0"/>
        <v>1.6653345369377348E-16</v>
      </c>
      <c r="Z24" s="3">
        <f t="shared" si="1"/>
        <v>6.0185185185190893E-4</v>
      </c>
      <c r="AA24" s="3">
        <f t="shared" si="2"/>
        <v>6.0185185185190893E-4</v>
      </c>
    </row>
    <row r="25" spans="1:27" ht="15.75" x14ac:dyDescent="0.25">
      <c r="A25" s="2">
        <v>49</v>
      </c>
      <c r="B25" s="10" t="str">
        <f>Lähtöluettelo!B41</f>
        <v>Teemu "Dumbo" Arminen</v>
      </c>
      <c r="C25" s="10" t="str">
        <f>Lähtöluettelo!C41</f>
        <v>       Villari</v>
      </c>
      <c r="D25" s="16" t="str">
        <f>Lähtöluettelo!D41</f>
        <v>Historic</v>
      </c>
      <c r="E25" s="101">
        <f>AJAT!E47</f>
        <v>0.4145833333333333</v>
      </c>
      <c r="F25" s="101">
        <f>AJAT!F47</f>
        <v>0.41509259259259257</v>
      </c>
      <c r="G25" s="48">
        <f>SUM(F25-E25)</f>
        <v>5.0925925925926485E-4</v>
      </c>
      <c r="H25" s="48"/>
      <c r="I25" s="101">
        <f>AJAT!I47</f>
        <v>0.41909722222222223</v>
      </c>
      <c r="J25" s="101">
        <f>AJAT!J47</f>
        <v>0.42023148148148143</v>
      </c>
      <c r="K25" s="48">
        <f>SUM(J25-I25)</f>
        <v>1.134259259259196E-3</v>
      </c>
      <c r="L25" s="48"/>
      <c r="M25" s="101">
        <f>AJAT!M47</f>
        <v>0.4597222222222222</v>
      </c>
      <c r="N25" s="101">
        <f>AJAT!N47</f>
        <v>0.46060185185185182</v>
      </c>
      <c r="O25" s="48">
        <f>SUM(N25-M25)</f>
        <v>8.796296296296191E-4</v>
      </c>
      <c r="P25" s="48"/>
      <c r="Q25" s="101">
        <f>AJAT!Q47</f>
        <v>0.49895833333333334</v>
      </c>
      <c r="R25" s="101">
        <f>AJAT!R47</f>
        <v>0.50010416666666668</v>
      </c>
      <c r="S25" s="48">
        <f>SUM(R25-Q25)</f>
        <v>1.1458333333333459E-3</v>
      </c>
      <c r="T25" s="48"/>
      <c r="U25" s="101">
        <f>AJAT!U47</f>
        <v>0.50624999999999998</v>
      </c>
      <c r="V25" s="101">
        <f>AJAT!V47</f>
        <v>0.5070486111111111</v>
      </c>
      <c r="W25" s="48">
        <f>SUM(V25-U25)</f>
        <v>7.9861111111112493E-4</v>
      </c>
      <c r="X25" s="3">
        <f>SUM(G25+K25+O25+S25+W25)</f>
        <v>4.4675925925925508E-3</v>
      </c>
      <c r="Y25" s="3">
        <f t="shared" si="0"/>
        <v>3.4722222222061117E-5</v>
      </c>
      <c r="Z25" s="3">
        <f t="shared" si="1"/>
        <v>6.3657407407397004E-4</v>
      </c>
      <c r="AA25" s="3">
        <f t="shared" si="2"/>
        <v>6.3657407407397004E-4</v>
      </c>
    </row>
    <row r="26" spans="1:27" ht="15.75" x14ac:dyDescent="0.25">
      <c r="A26" s="57">
        <v>77</v>
      </c>
      <c r="B26" s="58" t="str">
        <f>Lähtöluettelo!B69</f>
        <v>Arto Malinen</v>
      </c>
      <c r="C26" s="58" t="str">
        <f>Lähtöluettelo!C69</f>
        <v>       Pony Express Tunturi</v>
      </c>
      <c r="D26" s="42" t="str">
        <f>Lähtöluettelo!D69</f>
        <v>WRC</v>
      </c>
      <c r="E26" s="43">
        <f>AJAT!E75</f>
        <v>0.42395833333333338</v>
      </c>
      <c r="F26" s="43">
        <f>AJAT!F75</f>
        <v>0.424375</v>
      </c>
      <c r="G26" s="44">
        <f>SUM(F26-E26)</f>
        <v>4.1666666666662078E-4</v>
      </c>
      <c r="H26" s="44"/>
      <c r="I26" s="43">
        <f>AJAT!I75</f>
        <v>0.42881944444444442</v>
      </c>
      <c r="J26" s="43">
        <f>AJAT!J75</f>
        <v>0.42996527777777777</v>
      </c>
      <c r="K26" s="44">
        <f>SUM(J26-I26)</f>
        <v>1.1458333333333459E-3</v>
      </c>
      <c r="L26" s="44"/>
      <c r="M26" s="43">
        <f>AJAT!M75</f>
        <v>0.46909722222222222</v>
      </c>
      <c r="N26" s="43">
        <f>AJAT!N75</f>
        <v>0.47</v>
      </c>
      <c r="O26" s="44">
        <f>SUM(N26-M26)</f>
        <v>9.0277777777775237E-4</v>
      </c>
      <c r="P26" s="44"/>
      <c r="Q26" s="43">
        <f>AJAT!Q75</f>
        <v>0.5083333333333333</v>
      </c>
      <c r="R26" s="43">
        <f>AJAT!R75</f>
        <v>0.50950231481481478</v>
      </c>
      <c r="S26" s="44">
        <f>SUM(R26-Q26)</f>
        <v>1.1689814814814792E-3</v>
      </c>
      <c r="T26" s="44"/>
      <c r="U26" s="43">
        <f>AJAT!U75</f>
        <v>0.515625</v>
      </c>
      <c r="V26" s="43">
        <f>AJAT!V75</f>
        <v>0.51646990740740739</v>
      </c>
      <c r="W26" s="44">
        <f>SUM(V26-U26)</f>
        <v>8.4490740740739145E-4</v>
      </c>
      <c r="X26" s="94">
        <f>SUM(G26+K26+O26+S26+W26)</f>
        <v>4.4791666666665897E-3</v>
      </c>
      <c r="Y26" s="3">
        <f t="shared" si="0"/>
        <v>1.1574074074038876E-5</v>
      </c>
      <c r="Z26" s="3">
        <f t="shared" si="1"/>
        <v>6.4814814814800892E-4</v>
      </c>
      <c r="AA26" s="3">
        <f t="shared" si="2"/>
        <v>6.4814814814800892E-4</v>
      </c>
    </row>
    <row r="27" spans="1:27" ht="15.75" x14ac:dyDescent="0.25">
      <c r="A27" s="59">
        <v>60</v>
      </c>
      <c r="B27" s="60" t="str">
        <f>Lähtöluettelo!B52</f>
        <v>Lauri Järvelä</v>
      </c>
      <c r="C27" s="60" t="str">
        <f>Lähtöluettelo!C52</f>
        <v>       Joku rotisko</v>
      </c>
      <c r="D27" s="49" t="str">
        <f>Lähtöluettelo!D52</f>
        <v>S-WRC</v>
      </c>
      <c r="E27" s="50">
        <f>AJAT!E58</f>
        <v>0.41805555555555557</v>
      </c>
      <c r="F27" s="50">
        <f>AJAT!F58</f>
        <v>0.41854166666666665</v>
      </c>
      <c r="G27" s="51">
        <f>SUM(F27-E27)</f>
        <v>4.8611111111107608E-4</v>
      </c>
      <c r="H27" s="51"/>
      <c r="I27" s="50">
        <f>AJAT!I58</f>
        <v>0.4225694444444445</v>
      </c>
      <c r="J27" s="50">
        <f>AJAT!J58</f>
        <v>0.42371527777777779</v>
      </c>
      <c r="K27" s="51">
        <f>SUM(J27-I27)</f>
        <v>1.1458333333332904E-3</v>
      </c>
      <c r="L27" s="51"/>
      <c r="M27" s="50">
        <f>AJAT!M58</f>
        <v>0.46319444444444446</v>
      </c>
      <c r="N27" s="50">
        <f>AJAT!N58</f>
        <v>0.46410879629629626</v>
      </c>
      <c r="O27" s="51">
        <f>SUM(N27-M27)</f>
        <v>9.1435185185179124E-4</v>
      </c>
      <c r="P27" s="51"/>
      <c r="Q27" s="50">
        <f>AJAT!Q58</f>
        <v>0.5024305555555556</v>
      </c>
      <c r="R27" s="50">
        <f>AJAT!R58</f>
        <v>0.50358796296296293</v>
      </c>
      <c r="S27" s="51">
        <f>SUM(R27-Q27)</f>
        <v>1.1574074074073293E-3</v>
      </c>
      <c r="T27" s="51"/>
      <c r="U27" s="50">
        <f>AJAT!U58</f>
        <v>0.50972222222222219</v>
      </c>
      <c r="V27" s="50">
        <f>AJAT!V58</f>
        <v>0.51050925925925927</v>
      </c>
      <c r="W27" s="51">
        <f>SUM(V27-U27)</f>
        <v>7.8703703703708605E-4</v>
      </c>
      <c r="X27" s="93">
        <f>SUM(G27+K27+O27+S27+W27)</f>
        <v>4.4907407407405731E-3</v>
      </c>
      <c r="Y27" s="3">
        <f t="shared" si="0"/>
        <v>1.1574074073983365E-5</v>
      </c>
      <c r="Z27" s="3">
        <f t="shared" si="1"/>
        <v>6.5972222222199228E-4</v>
      </c>
      <c r="AA27" s="3">
        <f t="shared" si="2"/>
        <v>6.5972222222199228E-4</v>
      </c>
    </row>
    <row r="28" spans="1:27" ht="15.75" x14ac:dyDescent="0.25">
      <c r="A28" s="57">
        <v>29</v>
      </c>
      <c r="B28" s="58" t="str">
        <f>Lähtöluettelo!B25</f>
        <v>Mika Sorsa</v>
      </c>
      <c r="C28" s="58" t="str">
        <f>Lähtöluettelo!C25</f>
        <v>       Petrol Bros. Vin World Rally Cycle</v>
      </c>
      <c r="D28" s="42" t="str">
        <f>Lähtöluettelo!D25</f>
        <v>WRC</v>
      </c>
      <c r="E28" s="43">
        <f>AJAT!E27</f>
        <v>0.4079861111111111</v>
      </c>
      <c r="F28" s="43">
        <f>AJAT!F27</f>
        <v>0.40842592592592591</v>
      </c>
      <c r="G28" s="44">
        <f>SUM(F28-E28)</f>
        <v>4.3981481481480955E-4</v>
      </c>
      <c r="H28" s="44"/>
      <c r="I28" s="43">
        <f>AJAT!I27</f>
        <v>0.41388888888888892</v>
      </c>
      <c r="J28" s="43">
        <f>AJAT!J27</f>
        <v>0.41504629629629625</v>
      </c>
      <c r="K28" s="44">
        <f>SUM(J28-I28)</f>
        <v>1.1574074074073293E-3</v>
      </c>
      <c r="L28" s="44"/>
      <c r="M28" s="43">
        <f>AJAT!M27</f>
        <v>0.47430555555555554</v>
      </c>
      <c r="N28" s="43">
        <f>AJAT!N27</f>
        <v>0.47520833333333329</v>
      </c>
      <c r="O28" s="44">
        <f>SUM(N28-M28)</f>
        <v>9.0277777777775237E-4</v>
      </c>
      <c r="P28" s="44"/>
      <c r="Q28" s="43">
        <f>AJAT!Q27</f>
        <v>0.51388888888888895</v>
      </c>
      <c r="R28" s="43">
        <f>AJAT!R27</f>
        <v>0.51506944444444447</v>
      </c>
      <c r="S28" s="44">
        <f>SUM(R28-Q28)</f>
        <v>1.1805555555555181E-3</v>
      </c>
      <c r="T28" s="44"/>
      <c r="U28" s="43">
        <f>AJAT!U27</f>
        <v>0.52118055555555554</v>
      </c>
      <c r="V28" s="43">
        <f>AJAT!V27</f>
        <v>0.52199074074074081</v>
      </c>
      <c r="W28" s="44">
        <f>SUM(V28-U28)</f>
        <v>8.1018518518527483E-4</v>
      </c>
      <c r="X28" s="94">
        <f>SUM(G28+K28+O28+S28+W28)</f>
        <v>4.4907407407406841E-3</v>
      </c>
      <c r="Y28" s="3">
        <f t="shared" si="0"/>
        <v>1.1102230246251565E-16</v>
      </c>
      <c r="Z28" s="3">
        <f t="shared" si="1"/>
        <v>6.5972222222210331E-4</v>
      </c>
      <c r="AA28" s="3">
        <f t="shared" si="2"/>
        <v>6.5972222222210331E-4</v>
      </c>
    </row>
    <row r="29" spans="1:27" ht="15.75" x14ac:dyDescent="0.25">
      <c r="A29" s="2">
        <v>37</v>
      </c>
      <c r="B29" s="10" t="str">
        <f>Lähtöluettelo!B31</f>
        <v>Mika Penttinen </v>
      </c>
      <c r="C29" s="10" t="str">
        <f>Lähtöluettelo!C31</f>
        <v>       Nopsa</v>
      </c>
      <c r="D29" s="16" t="str">
        <f>Lähtöluettelo!D31</f>
        <v>Historic</v>
      </c>
      <c r="E29" s="101">
        <f>AJAT!E35</f>
        <v>0.41041666666666665</v>
      </c>
      <c r="F29" s="101">
        <f>AJAT!F35</f>
        <v>0.41092592592592592</v>
      </c>
      <c r="G29" s="48">
        <f>SUM(F29-E29)</f>
        <v>5.0925925925926485E-4</v>
      </c>
      <c r="H29" s="48"/>
      <c r="I29" s="101">
        <f>AJAT!I35</f>
        <v>0.41597222222222219</v>
      </c>
      <c r="J29" s="101">
        <f>AJAT!J35</f>
        <v>0.41708333333333331</v>
      </c>
      <c r="K29" s="48">
        <f>SUM(J29-I29)</f>
        <v>1.1111111111111183E-3</v>
      </c>
      <c r="L29" s="48"/>
      <c r="M29" s="101">
        <f>AJAT!M35</f>
        <v>0.45624999999999999</v>
      </c>
      <c r="N29" s="101">
        <f>AJAT!N35</f>
        <v>0.45708333333333334</v>
      </c>
      <c r="O29" s="48">
        <f>SUM(N29-M29)</f>
        <v>8.3333333333335258E-4</v>
      </c>
      <c r="P29" s="48"/>
      <c r="Q29" s="101">
        <f>AJAT!Q35</f>
        <v>0.51597222222222217</v>
      </c>
      <c r="R29" s="101">
        <f>AJAT!R35</f>
        <v>0.51707175925925919</v>
      </c>
      <c r="S29" s="48">
        <f>SUM(R29-Q29)</f>
        <v>1.0995370370370239E-3</v>
      </c>
      <c r="T29" s="48"/>
      <c r="U29" s="101">
        <f>AJAT!U35</f>
        <v>0.52326388888888886</v>
      </c>
      <c r="V29" s="101">
        <f>AJAT!V35</f>
        <v>0.5242013888888889</v>
      </c>
      <c r="W29" s="48">
        <f>SUM(V29-U29)</f>
        <v>9.3750000000003553E-4</v>
      </c>
      <c r="X29" s="3">
        <f>SUM(G29+K29+O29+S29+W29)</f>
        <v>4.4907407407407951E-3</v>
      </c>
      <c r="Y29" s="3">
        <f t="shared" si="0"/>
        <v>1.1102230246251565E-16</v>
      </c>
      <c r="Z29" s="3">
        <f t="shared" si="1"/>
        <v>6.5972222222221433E-4</v>
      </c>
      <c r="AA29" s="3">
        <f t="shared" si="2"/>
        <v>6.5972222222221433E-4</v>
      </c>
    </row>
    <row r="30" spans="1:27" ht="15.75" x14ac:dyDescent="0.25">
      <c r="A30" s="57">
        <v>82</v>
      </c>
      <c r="B30" s="58" t="str">
        <f>Lähtöluettelo!B73</f>
        <v>Pasi Rutanen </v>
      </c>
      <c r="C30" s="58" t="str">
        <f>Lähtöluettelo!C73</f>
        <v>       Norola racing team Opel Adam 2000i</v>
      </c>
      <c r="D30" s="42" t="str">
        <f>Lähtöluettelo!D73</f>
        <v>WRC</v>
      </c>
      <c r="E30" s="43">
        <f>AJAT!E80</f>
        <v>0.42499999999999999</v>
      </c>
      <c r="F30" s="43">
        <f>AJAT!F80</f>
        <v>0.42557870370370371</v>
      </c>
      <c r="G30" s="44">
        <f>SUM(F30-E30)</f>
        <v>5.7870370370372015E-4</v>
      </c>
      <c r="H30" s="44"/>
      <c r="I30" s="43">
        <f>AJAT!I80</f>
        <v>0.42986111111111108</v>
      </c>
      <c r="J30" s="43">
        <f>AJAT!J80</f>
        <v>0.43093749999999997</v>
      </c>
      <c r="K30" s="44">
        <f>SUM(J30-I30)</f>
        <v>1.0763888888888906E-3</v>
      </c>
      <c r="L30" s="44"/>
      <c r="M30" s="43">
        <f>AJAT!M80</f>
        <v>0.47013888888888888</v>
      </c>
      <c r="N30" s="43">
        <f>AJAT!N80</f>
        <v>0.47109953703703705</v>
      </c>
      <c r="O30" s="44">
        <f>SUM(N30-M30)</f>
        <v>9.6064814814816879E-4</v>
      </c>
      <c r="P30" s="44"/>
      <c r="Q30" s="43">
        <f>AJAT!Q80</f>
        <v>0.50937500000000002</v>
      </c>
      <c r="R30" s="43">
        <f>AJAT!R80</f>
        <v>0.51049768518518512</v>
      </c>
      <c r="S30" s="44">
        <f>SUM(R30-Q30)</f>
        <v>1.1226851851851016E-3</v>
      </c>
      <c r="T30" s="44"/>
      <c r="U30" s="43">
        <f>AJAT!U80</f>
        <v>0.51666666666666672</v>
      </c>
      <c r="V30" s="43">
        <f>AJAT!V80</f>
        <v>0.51745370370370369</v>
      </c>
      <c r="W30" s="44">
        <f>SUM(V30-U30)</f>
        <v>7.8703703703697503E-4</v>
      </c>
      <c r="X30" s="94">
        <f>SUM(G30+K30+O30+S30+W30)</f>
        <v>4.5254629629628562E-3</v>
      </c>
      <c r="Y30" s="3">
        <f>SUM(X30-X29)</f>
        <v>3.4722222222061117E-5</v>
      </c>
      <c r="Z30" s="2"/>
      <c r="AA30" s="3">
        <f t="shared" si="2"/>
        <v>6.9444444444427544E-4</v>
      </c>
    </row>
    <row r="31" spans="1:27" ht="15.75" x14ac:dyDescent="0.25">
      <c r="A31" s="2">
        <v>28</v>
      </c>
      <c r="B31" s="10" t="str">
        <f>Lähtöluettelo!B24</f>
        <v>Juho Puumalainen </v>
      </c>
      <c r="C31" s="10" t="str">
        <f>Lähtöluettelo!C24</f>
        <v>       Korva-Tunturi-Monte-Carlo-Edition</v>
      </c>
      <c r="D31" s="16" t="str">
        <f>Lähtöluettelo!D24</f>
        <v>Historic</v>
      </c>
      <c r="E31" s="101">
        <f>AJAT!E26</f>
        <v>0.40763888888888888</v>
      </c>
      <c r="F31" s="101">
        <f>AJAT!F26</f>
        <v>0.40811342592592598</v>
      </c>
      <c r="G31" s="48">
        <f>SUM(F31-E31)</f>
        <v>4.7453703703709271E-4</v>
      </c>
      <c r="H31" s="48"/>
      <c r="I31" s="101">
        <f>AJAT!I26</f>
        <v>0.41319444444444442</v>
      </c>
      <c r="J31" s="101">
        <f>AJAT!J26</f>
        <v>0.41440972222222222</v>
      </c>
      <c r="K31" s="48">
        <f>SUM(J31-I31)</f>
        <v>1.2152777777778012E-3</v>
      </c>
      <c r="L31" s="48"/>
      <c r="M31" s="101">
        <f>AJAT!M26</f>
        <v>0.47395833333333331</v>
      </c>
      <c r="N31" s="101">
        <f>AJAT!N26</f>
        <v>0.47483796296296293</v>
      </c>
      <c r="O31" s="48">
        <f>SUM(N31-M31)</f>
        <v>8.796296296296191E-4</v>
      </c>
      <c r="P31" s="48"/>
      <c r="Q31" s="101">
        <f>AJAT!Q26</f>
        <v>0.51354166666666667</v>
      </c>
      <c r="R31" s="101">
        <f>AJAT!R26</f>
        <v>0.51471064814814815</v>
      </c>
      <c r="S31" s="48">
        <f>SUM(R31-Q31)</f>
        <v>1.1689814814814792E-3</v>
      </c>
      <c r="T31" s="48"/>
      <c r="U31" s="101">
        <f>AJAT!U26</f>
        <v>0.52083333333333337</v>
      </c>
      <c r="V31" s="101">
        <f>AJAT!V26</f>
        <v>0.52164351851851853</v>
      </c>
      <c r="W31" s="48">
        <f>SUM(V31-U31)</f>
        <v>8.101851851851638E-4</v>
      </c>
      <c r="X31" s="3">
        <f>SUM(G31+K31+O31+S31+W31)</f>
        <v>4.548611111111156E-3</v>
      </c>
      <c r="Y31" s="3">
        <f>SUM(X31-X30)</f>
        <v>2.3148148148299796E-5</v>
      </c>
      <c r="Z31" s="2"/>
      <c r="AA31" s="3">
        <f t="shared" si="2"/>
        <v>7.1759259259257524E-4</v>
      </c>
    </row>
    <row r="32" spans="1:27" ht="15.75" x14ac:dyDescent="0.25">
      <c r="A32" s="59">
        <v>54</v>
      </c>
      <c r="B32" s="60" t="str">
        <f>Lähtöluettelo!B46</f>
        <v>Jarno Arilehto</v>
      </c>
      <c r="C32" s="60" t="str">
        <f>Lähtöluettelo!C46</f>
        <v>       Nippon mikä lie</v>
      </c>
      <c r="D32" s="49" t="str">
        <f>Lähtöluettelo!D46</f>
        <v>S-WRC</v>
      </c>
      <c r="E32" s="50">
        <f>AJAT!E52</f>
        <v>0.41631944444444446</v>
      </c>
      <c r="F32" s="50">
        <f>AJAT!F52</f>
        <v>0.4168055555555556</v>
      </c>
      <c r="G32" s="51">
        <f>SUM(F32-E32)</f>
        <v>4.8611111111113159E-4</v>
      </c>
      <c r="H32" s="51"/>
      <c r="I32" s="50">
        <f>AJAT!I52</f>
        <v>0.42083333333333334</v>
      </c>
      <c r="J32" s="50">
        <f>AJAT!J52</f>
        <v>0.42204861111111108</v>
      </c>
      <c r="K32" s="51">
        <f>SUM(J32-I32)</f>
        <v>1.2152777777777457E-3</v>
      </c>
      <c r="L32" s="51"/>
      <c r="M32" s="50">
        <f>AJAT!M52</f>
        <v>0.4614583333333333</v>
      </c>
      <c r="N32" s="50">
        <f>AJAT!N52</f>
        <v>0.46238425925925924</v>
      </c>
      <c r="O32" s="51">
        <f>SUM(N32-M32)</f>
        <v>9.2592592592594114E-4</v>
      </c>
      <c r="P32" s="51"/>
      <c r="Q32" s="50">
        <f>AJAT!Q52</f>
        <v>0.50069444444444444</v>
      </c>
      <c r="R32" s="50">
        <f>AJAT!R52</f>
        <v>0.50185185185185188</v>
      </c>
      <c r="S32" s="51">
        <f>SUM(R32-Q32)</f>
        <v>1.1574074074074403E-3</v>
      </c>
      <c r="T32" s="51"/>
      <c r="U32" s="50">
        <f>AJAT!U52</f>
        <v>0.50798611111111114</v>
      </c>
      <c r="V32" s="50">
        <f>AJAT!V52</f>
        <v>0.50878472222222226</v>
      </c>
      <c r="W32" s="51">
        <f>SUM(V32-U32)</f>
        <v>7.9861111111112493E-4</v>
      </c>
      <c r="X32" s="93">
        <f>SUM(G32+K32+O32+S32+W32)</f>
        <v>4.5833333333333837E-3</v>
      </c>
      <c r="Y32" s="3">
        <f t="shared" si="0"/>
        <v>3.472222222222765E-5</v>
      </c>
      <c r="Z32" s="2"/>
      <c r="AA32" s="3">
        <f t="shared" si="2"/>
        <v>7.5231481481480289E-4</v>
      </c>
    </row>
    <row r="33" spans="1:27" ht="15.75" x14ac:dyDescent="0.25">
      <c r="A33" s="59">
        <v>42</v>
      </c>
      <c r="B33" s="60" t="str">
        <f>Lähtöluettelo!B35</f>
        <v>Pasi Lahtinen</v>
      </c>
      <c r="C33" s="60" t="str">
        <f>Lähtöluettelo!C35</f>
        <v>       Crescent Edge R5</v>
      </c>
      <c r="D33" s="49" t="str">
        <f>Lähtöluettelo!D35</f>
        <v>S-WRC</v>
      </c>
      <c r="E33" s="50">
        <f>AJAT!E40</f>
        <v>0.41250000000000003</v>
      </c>
      <c r="F33" s="50">
        <f>AJAT!F40</f>
        <v>0.41296296296296298</v>
      </c>
      <c r="G33" s="51">
        <f>SUM(F33-E33)</f>
        <v>4.6296296296294281E-4</v>
      </c>
      <c r="H33" s="51"/>
      <c r="I33" s="50">
        <f>AJAT!I40</f>
        <v>0.41701388888888885</v>
      </c>
      <c r="J33" s="50">
        <f>AJAT!J40</f>
        <v>0.4181597222222222</v>
      </c>
      <c r="K33" s="51">
        <f>SUM(J33-I33)</f>
        <v>1.1458333333333459E-3</v>
      </c>
      <c r="L33" s="51"/>
      <c r="M33" s="50">
        <f>AJAT!M40</f>
        <v>0.45729166666666665</v>
      </c>
      <c r="N33" s="50">
        <f>AJAT!N40</f>
        <v>0.45831018518518518</v>
      </c>
      <c r="O33" s="51">
        <f>SUM(N33-M33)</f>
        <v>1.0185185185185297E-3</v>
      </c>
      <c r="P33" s="51"/>
      <c r="Q33" s="50">
        <f>AJAT!Q40</f>
        <v>0.49687500000000001</v>
      </c>
      <c r="R33" s="50">
        <f>AJAT!R40</f>
        <v>0.49807870370370372</v>
      </c>
      <c r="S33" s="51">
        <f>SUM(R33-Q33)</f>
        <v>1.2037037037037068E-3</v>
      </c>
      <c r="T33" s="51"/>
      <c r="U33" s="50">
        <f>AJAT!U40</f>
        <v>0.50347222222222221</v>
      </c>
      <c r="V33" s="50">
        <f>AJAT!V40</f>
        <v>0.50423611111111111</v>
      </c>
      <c r="W33" s="51">
        <f>SUM(V33-U33)</f>
        <v>7.6388888888889728E-4</v>
      </c>
      <c r="X33" s="93">
        <f>SUM(G33+K33+O33+S33+W33)</f>
        <v>4.5949074074074225E-3</v>
      </c>
      <c r="Y33" s="3">
        <f t="shared" si="0"/>
        <v>1.1574074074038876E-5</v>
      </c>
      <c r="Z33" s="2"/>
      <c r="AA33" s="3">
        <f t="shared" si="2"/>
        <v>7.6388888888884177E-4</v>
      </c>
    </row>
    <row r="34" spans="1:27" ht="15.75" x14ac:dyDescent="0.25">
      <c r="A34" s="2">
        <v>70</v>
      </c>
      <c r="B34" s="10" t="str">
        <f>Lähtöluettelo!B62</f>
        <v>Mikko Lukka </v>
      </c>
      <c r="C34" s="10" t="str">
        <f>Lähtöluettelo!C62</f>
        <v>       Helkama Rallye</v>
      </c>
      <c r="D34" s="16" t="str">
        <f>Lähtöluettelo!D62</f>
        <v>Historic</v>
      </c>
      <c r="E34" s="101">
        <f>AJAT!E68</f>
        <v>0.42152777777777778</v>
      </c>
      <c r="F34" s="101">
        <f>AJAT!F68</f>
        <v>0.42202546296296295</v>
      </c>
      <c r="G34" s="48">
        <f>SUM(F34-E34)</f>
        <v>4.9768518518517046E-4</v>
      </c>
      <c r="H34" s="48"/>
      <c r="I34" s="101">
        <f>AJAT!I68</f>
        <v>0.42638888888888887</v>
      </c>
      <c r="J34" s="101">
        <f>AJAT!J68</f>
        <v>0.42752314814814812</v>
      </c>
      <c r="K34" s="48">
        <f>SUM(J34-I34)</f>
        <v>1.1342592592592515E-3</v>
      </c>
      <c r="L34" s="48"/>
      <c r="M34" s="101">
        <f>AJAT!M68</f>
        <v>0.46666666666666662</v>
      </c>
      <c r="N34" s="101">
        <f>AJAT!N68</f>
        <v>0.46766203703703701</v>
      </c>
      <c r="O34" s="48">
        <f>SUM(N34-M34)</f>
        <v>9.9537037037039644E-4</v>
      </c>
      <c r="P34" s="48"/>
      <c r="Q34" s="101">
        <f>AJAT!Q68</f>
        <v>0.50590277777777781</v>
      </c>
      <c r="R34" s="101">
        <f>AJAT!R68</f>
        <v>0.50709490740740748</v>
      </c>
      <c r="S34" s="48">
        <f>SUM(R34-Q34)</f>
        <v>1.192129629629668E-3</v>
      </c>
      <c r="T34" s="48"/>
      <c r="U34" s="101">
        <f>AJAT!U68</f>
        <v>0.5131944444444444</v>
      </c>
      <c r="V34" s="101">
        <f>AJAT!V68</f>
        <v>0.51401620370370371</v>
      </c>
      <c r="W34" s="48">
        <f>SUM(V34-U34)</f>
        <v>8.217592592593137E-4</v>
      </c>
      <c r="X34" s="3">
        <f>SUM(G34+K34+O34+S34+W34)</f>
        <v>4.6412037037038001E-3</v>
      </c>
      <c r="Y34" s="3">
        <f t="shared" si="0"/>
        <v>4.6296296296377548E-5</v>
      </c>
      <c r="Z34" s="2"/>
      <c r="AA34" s="3">
        <f t="shared" si="2"/>
        <v>8.1018518518521931E-4</v>
      </c>
    </row>
    <row r="35" spans="1:27" ht="15.75" x14ac:dyDescent="0.25">
      <c r="A35" s="59">
        <v>62</v>
      </c>
      <c r="B35" s="60" t="str">
        <f>Lähtöluettelo!B54</f>
        <v>Jani Maukonen</v>
      </c>
      <c r="C35" s="60" t="str">
        <f>Lähtöluettelo!C54</f>
        <v>       BLTM 26 V7</v>
      </c>
      <c r="D35" s="49" t="str">
        <f>Lähtöluettelo!D54</f>
        <v>S-WRC</v>
      </c>
      <c r="E35" s="50">
        <f>AJAT!E60</f>
        <v>0.41875000000000001</v>
      </c>
      <c r="F35" s="50">
        <f>AJAT!F60</f>
        <v>0.41922453703703705</v>
      </c>
      <c r="G35" s="51">
        <f>SUM(F35-E35)</f>
        <v>4.745370370370372E-4</v>
      </c>
      <c r="H35" s="51"/>
      <c r="I35" s="50">
        <f>AJAT!I60</f>
        <v>0.4236111111111111</v>
      </c>
      <c r="J35" s="50">
        <f>AJAT!J60</f>
        <v>0.42494212962962963</v>
      </c>
      <c r="K35" s="51">
        <f>SUM(J35-I35)</f>
        <v>1.331018518518523E-3</v>
      </c>
      <c r="L35" s="51"/>
      <c r="M35" s="50">
        <f>AJAT!M60</f>
        <v>0.46388888888888885</v>
      </c>
      <c r="N35" s="50">
        <f>AJAT!N60</f>
        <v>0.46476851851851847</v>
      </c>
      <c r="O35" s="51">
        <f>SUM(N35-M35)</f>
        <v>8.796296296296191E-4</v>
      </c>
      <c r="P35" s="51"/>
      <c r="Q35" s="50">
        <f>AJAT!Q60</f>
        <v>0.50312499999999993</v>
      </c>
      <c r="R35" s="50">
        <f>AJAT!R60</f>
        <v>0.50428240740740737</v>
      </c>
      <c r="S35" s="51">
        <f>SUM(R35-Q35)</f>
        <v>1.1574074074074403E-3</v>
      </c>
      <c r="T35" s="51"/>
      <c r="U35" s="50">
        <f>AJAT!U60</f>
        <v>0.51041666666666663</v>
      </c>
      <c r="V35" s="50">
        <f>AJAT!V60</f>
        <v>0.51122685185185179</v>
      </c>
      <c r="W35" s="51">
        <f>SUM(V35-U35)</f>
        <v>8.101851851851638E-4</v>
      </c>
      <c r="X35" s="93">
        <f>SUM(G35+K35+O35+S35+W35)</f>
        <v>4.6527777777777835E-3</v>
      </c>
      <c r="Y35" s="3">
        <f t="shared" si="0"/>
        <v>1.1574074073983365E-5</v>
      </c>
      <c r="Z35" s="2"/>
      <c r="AA35" s="3">
        <f t="shared" si="2"/>
        <v>8.2175925925920268E-4</v>
      </c>
    </row>
    <row r="36" spans="1:27" ht="15.75" x14ac:dyDescent="0.25">
      <c r="A36" s="2">
        <v>58</v>
      </c>
      <c r="B36" s="10" t="str">
        <f>Lähtöluettelo!B50</f>
        <v>Osmo Laitila</v>
      </c>
      <c r="C36" s="10" t="str">
        <f>Lähtöluettelo!C50</f>
        <v>       Legendary Yosemite</v>
      </c>
      <c r="D36" s="16" t="str">
        <f>Lähtöluettelo!D50</f>
        <v>Historic</v>
      </c>
      <c r="E36" s="101">
        <f>AJAT!E56</f>
        <v>0.41736111111111113</v>
      </c>
      <c r="F36" s="101">
        <f>AJAT!F56</f>
        <v>0.41790509259259262</v>
      </c>
      <c r="G36" s="48">
        <f>SUM(F36-E36)</f>
        <v>5.439814814814925E-4</v>
      </c>
      <c r="H36" s="48"/>
      <c r="I36" s="101">
        <f>AJAT!I56</f>
        <v>0.421875</v>
      </c>
      <c r="J36" s="101">
        <f>AJAT!J56</f>
        <v>0.42302083333333335</v>
      </c>
      <c r="K36" s="48">
        <f>SUM(J36-I36)</f>
        <v>1.1458333333333459E-3</v>
      </c>
      <c r="L36" s="48"/>
      <c r="M36" s="101">
        <f>AJAT!M56</f>
        <v>0.46249999999999997</v>
      </c>
      <c r="N36" s="101">
        <f>AJAT!N56</f>
        <v>0.46336805555555555</v>
      </c>
      <c r="O36" s="48">
        <f>SUM(N36-M36)</f>
        <v>8.6805555555558023E-4</v>
      </c>
      <c r="P36" s="48"/>
      <c r="Q36" s="101">
        <f>AJAT!Q56</f>
        <v>0.50173611111111105</v>
      </c>
      <c r="R36" s="101">
        <f>AJAT!R56</f>
        <v>0.50298611111111113</v>
      </c>
      <c r="S36" s="48">
        <f>SUM(R36-Q36)</f>
        <v>1.2500000000000844E-3</v>
      </c>
      <c r="T36" s="48"/>
      <c r="U36" s="101">
        <f>AJAT!U56</f>
        <v>0.50902777777777775</v>
      </c>
      <c r="V36" s="101">
        <f>AJAT!V56</f>
        <v>0.50991898148148151</v>
      </c>
      <c r="W36" s="48">
        <f>SUM(V36-U36)</f>
        <v>8.91203703703769E-4</v>
      </c>
      <c r="X36" s="3">
        <f>SUM(G36+K36+O36+S36+W36)</f>
        <v>4.699074074074272E-3</v>
      </c>
      <c r="Y36" s="3">
        <f t="shared" si="0"/>
        <v>4.629629629648857E-5</v>
      </c>
      <c r="Z36" s="2"/>
      <c r="AA36" s="3">
        <f t="shared" si="2"/>
        <v>8.6805555555569125E-4</v>
      </c>
    </row>
    <row r="37" spans="1:27" ht="15.75" x14ac:dyDescent="0.25">
      <c r="A37" s="2">
        <v>61</v>
      </c>
      <c r="B37" s="10" t="str">
        <f>Lähtöluettelo!B53</f>
        <v>Lauri lehto</v>
      </c>
      <c r="C37" s="10" t="str">
        <f>Lähtöluettelo!C53</f>
        <v>       Mummomalli</v>
      </c>
      <c r="D37" s="16" t="str">
        <f>Lähtöluettelo!D53</f>
        <v>Historic</v>
      </c>
      <c r="E37" s="101">
        <f>AJAT!E59</f>
        <v>0.41840277777777773</v>
      </c>
      <c r="F37" s="101">
        <f>AJAT!F59</f>
        <v>0.41892361111111115</v>
      </c>
      <c r="G37" s="48">
        <f>SUM(F37-E37)</f>
        <v>5.2083333333341475E-4</v>
      </c>
      <c r="H37" s="48"/>
      <c r="I37" s="101">
        <f>AJAT!I59</f>
        <v>0.42326388888888888</v>
      </c>
      <c r="J37" s="101">
        <f>AJAT!J59</f>
        <v>0.42444444444444446</v>
      </c>
      <c r="K37" s="48">
        <f>SUM(J37-I37)</f>
        <v>1.1805555555555736E-3</v>
      </c>
      <c r="L37" s="48"/>
      <c r="M37" s="101">
        <f>AJAT!M59</f>
        <v>0.46354166666666669</v>
      </c>
      <c r="N37" s="101">
        <f>AJAT!N59</f>
        <v>0.46453703703703703</v>
      </c>
      <c r="O37" s="48">
        <f>SUM(N37-M37)</f>
        <v>9.9537037037034093E-4</v>
      </c>
      <c r="P37" s="48"/>
      <c r="Q37" s="101">
        <f>AJAT!Q59</f>
        <v>0.50277777777777777</v>
      </c>
      <c r="R37" s="101">
        <f>AJAT!R59</f>
        <v>0.50402777777777774</v>
      </c>
      <c r="S37" s="48">
        <f>SUM(R37-Q37)</f>
        <v>1.2499999999999734E-3</v>
      </c>
      <c r="T37" s="48"/>
      <c r="U37" s="101">
        <f>AJAT!U59</f>
        <v>0.51006944444444446</v>
      </c>
      <c r="V37" s="101">
        <f>AJAT!V59</f>
        <v>0.51090277777777782</v>
      </c>
      <c r="W37" s="48">
        <f>SUM(V37-U37)</f>
        <v>8.3333333333335258E-4</v>
      </c>
      <c r="X37" s="3">
        <f>SUM(G37+K37+O37+S37+W37)</f>
        <v>4.7800925925926552E-3</v>
      </c>
      <c r="Y37" s="3">
        <f t="shared" si="0"/>
        <v>8.1018518518383154E-5</v>
      </c>
      <c r="Z37" s="2"/>
      <c r="AA37" s="3">
        <f t="shared" si="2"/>
        <v>9.490740740740744E-4</v>
      </c>
    </row>
    <row r="38" spans="1:27" ht="15.75" x14ac:dyDescent="0.25">
      <c r="A38" s="2">
        <v>34</v>
      </c>
      <c r="B38" s="10" t="str">
        <f>Lähtöluettelo!B28</f>
        <v>Pietari Markko </v>
      </c>
      <c r="C38" s="10" t="str">
        <f>Lähtöluettelo!C28</f>
        <v>       Polkupyörä</v>
      </c>
      <c r="D38" s="16" t="str">
        <f>Lähtöluettelo!D28</f>
        <v>Historic</v>
      </c>
      <c r="E38" s="101">
        <f>AJAT!E32</f>
        <v>0.40902777777777777</v>
      </c>
      <c r="F38" s="101">
        <f>AJAT!F32</f>
        <v>0.40954861111111113</v>
      </c>
      <c r="G38" s="48">
        <f>SUM(F38-E38)</f>
        <v>5.2083333333335924E-4</v>
      </c>
      <c r="H38" s="48"/>
      <c r="I38" s="101">
        <f>AJAT!I32</f>
        <v>0.41493055555555558</v>
      </c>
      <c r="J38" s="101">
        <f>AJAT!J32</f>
        <v>0.41601851851851851</v>
      </c>
      <c r="K38" s="48">
        <f>SUM(J38-I38)</f>
        <v>1.0879629629629295E-3</v>
      </c>
      <c r="L38" s="48"/>
      <c r="M38" s="101">
        <f>AJAT!M32</f>
        <v>0.45520833333333338</v>
      </c>
      <c r="N38" s="101">
        <f>AJAT!N32</f>
        <v>0.45606481481481481</v>
      </c>
      <c r="O38" s="48">
        <f>SUM(N38-M38)</f>
        <v>8.5648148148143033E-4</v>
      </c>
      <c r="P38" s="48"/>
      <c r="Q38" s="101">
        <f>AJAT!Q32</f>
        <v>0.51493055555555556</v>
      </c>
      <c r="R38" s="101">
        <f>AJAT!R32</f>
        <v>0.51641203703703698</v>
      </c>
      <c r="S38" s="48">
        <f>SUM(R38-Q38)</f>
        <v>1.481481481481417E-3</v>
      </c>
      <c r="T38" s="48"/>
      <c r="U38" s="101">
        <f>AJAT!U32</f>
        <v>0.52222222222222225</v>
      </c>
      <c r="V38" s="101">
        <f>AJAT!V32</f>
        <v>0.52307870370370368</v>
      </c>
      <c r="W38" s="48">
        <f>SUM(V38-U38)</f>
        <v>8.5648148148143033E-4</v>
      </c>
      <c r="X38" s="3">
        <f>SUM(G38+K38+O38+S38+W38)</f>
        <v>4.8032407407405664E-3</v>
      </c>
      <c r="Y38" s="3">
        <f t="shared" si="0"/>
        <v>2.3148148147911218E-5</v>
      </c>
      <c r="Z38" s="2"/>
      <c r="AA38" s="3">
        <f t="shared" si="2"/>
        <v>9.7222222222198562E-4</v>
      </c>
    </row>
    <row r="39" spans="1:27" ht="15.75" x14ac:dyDescent="0.25">
      <c r="A39" s="2">
        <v>52</v>
      </c>
      <c r="B39" s="10" t="str">
        <f>Lähtöluettelo!B44</f>
        <v>Arto Tuominen </v>
      </c>
      <c r="C39" s="10" t="str">
        <f>Lähtöluettelo!C44</f>
        <v>       Nisula HRT</v>
      </c>
      <c r="D39" s="16" t="str">
        <f>Lähtöluettelo!D44</f>
        <v>Historic</v>
      </c>
      <c r="E39" s="101">
        <f>AJAT!E50</f>
        <v>0.41562499999999997</v>
      </c>
      <c r="F39" s="101">
        <f>AJAT!F50</f>
        <v>0.41614583333333338</v>
      </c>
      <c r="G39" s="48">
        <f>SUM(F39-E39)</f>
        <v>5.2083333333341475E-4</v>
      </c>
      <c r="H39" s="48"/>
      <c r="I39" s="101">
        <f>AJAT!I50</f>
        <v>0.4201388888888889</v>
      </c>
      <c r="J39" s="101">
        <f>AJAT!J50</f>
        <v>0.42137731481481483</v>
      </c>
      <c r="K39" s="48">
        <f>SUM(J39-I39)</f>
        <v>1.2384259259259345E-3</v>
      </c>
      <c r="L39" s="48"/>
      <c r="M39" s="101">
        <f>AJAT!M50</f>
        <v>0.46076388888888892</v>
      </c>
      <c r="N39" s="101">
        <f>AJAT!N50</f>
        <v>0.46172453703703703</v>
      </c>
      <c r="O39" s="48">
        <f>SUM(N39-M39)</f>
        <v>9.6064814814811328E-4</v>
      </c>
      <c r="P39" s="48"/>
      <c r="Q39" s="101">
        <f>AJAT!Q50</f>
        <v>0.5</v>
      </c>
      <c r="R39" s="101">
        <f>AJAT!R50</f>
        <v>0.50123842592592593</v>
      </c>
      <c r="S39" s="48">
        <f>SUM(R39-Q39)</f>
        <v>1.2384259259259345E-3</v>
      </c>
      <c r="T39" s="48"/>
      <c r="U39" s="101">
        <f>AJAT!U50</f>
        <v>0.5072916666666667</v>
      </c>
      <c r="V39" s="101">
        <f>AJAT!V50</f>
        <v>0.50815972222222217</v>
      </c>
      <c r="W39" s="48">
        <f>SUM(V39-U39)</f>
        <v>8.680555555554692E-4</v>
      </c>
      <c r="X39" s="3">
        <f>SUM(G39+K39+O39+S39+W39)</f>
        <v>4.8263888888888662E-3</v>
      </c>
      <c r="Y39" s="3">
        <f t="shared" si="0"/>
        <v>2.3148148148299796E-5</v>
      </c>
      <c r="Z39" s="2"/>
      <c r="AA39" s="3">
        <f t="shared" si="2"/>
        <v>9.9537037037028542E-4</v>
      </c>
    </row>
    <row r="40" spans="1:27" ht="15.75" x14ac:dyDescent="0.25">
      <c r="A40" s="59">
        <v>33</v>
      </c>
      <c r="B40" s="60" t="str">
        <f>Lähtöluettelo!B27</f>
        <v>Teppo Mäkinen *</v>
      </c>
      <c r="C40" s="60" t="str">
        <f>Lähtöluettelo!C27</f>
        <v>       Gary Fisher</v>
      </c>
      <c r="D40" s="49" t="str">
        <f>Lähtöluettelo!D27</f>
        <v>S-WRC</v>
      </c>
      <c r="E40" s="50">
        <f>AJAT!E31</f>
        <v>0.40868055555555555</v>
      </c>
      <c r="F40" s="50">
        <f>AJAT!F31</f>
        <v>0.40915509259259258</v>
      </c>
      <c r="G40" s="51">
        <f>SUM(F40-E40)</f>
        <v>4.745370370370372E-4</v>
      </c>
      <c r="H40" s="51"/>
      <c r="I40" s="50">
        <f>AJAT!I31</f>
        <v>0.4145833333333333</v>
      </c>
      <c r="J40" s="50">
        <f>AJAT!J31</f>
        <v>0.41578703703703707</v>
      </c>
      <c r="K40" s="51">
        <f>SUM(J40-I40)</f>
        <v>1.2037037037037623E-3</v>
      </c>
      <c r="L40" s="51"/>
      <c r="M40" s="50">
        <f>AJAT!M31</f>
        <v>0.4548611111111111</v>
      </c>
      <c r="N40" s="50">
        <f>AJAT!N31</f>
        <v>0.45597222222222222</v>
      </c>
      <c r="O40" s="51">
        <f>SUM(N40-M40)</f>
        <v>1.1111111111111183E-3</v>
      </c>
      <c r="P40" s="51"/>
      <c r="Q40" s="50">
        <f>AJAT!Q31</f>
        <v>0.51458333333333328</v>
      </c>
      <c r="R40" s="50">
        <f>AJAT!R31</f>
        <v>0.51579861111111114</v>
      </c>
      <c r="S40" s="51">
        <f>SUM(R40-Q40)</f>
        <v>1.2152777777778567E-3</v>
      </c>
      <c r="T40" s="51"/>
      <c r="U40" s="50">
        <f>AJAT!U31</f>
        <v>0.52187499999999998</v>
      </c>
      <c r="V40" s="50">
        <f>AJAT!V31</f>
        <v>0.52269675925925929</v>
      </c>
      <c r="W40" s="51">
        <f>SUM(V40-U40)</f>
        <v>8.217592592593137E-4</v>
      </c>
      <c r="X40" s="93">
        <f>SUM(G40+K40+O40+S40+W40)</f>
        <v>4.8263888888890882E-3</v>
      </c>
      <c r="Y40" s="3">
        <f t="shared" si="0"/>
        <v>2.2204460492503131E-16</v>
      </c>
      <c r="Z40" s="2"/>
      <c r="AA40" s="3">
        <f t="shared" si="2"/>
        <v>9.9537037037050746E-4</v>
      </c>
    </row>
    <row r="41" spans="1:27" ht="15.75" x14ac:dyDescent="0.25">
      <c r="A41" s="109">
        <v>36</v>
      </c>
      <c r="B41" s="108" t="str">
        <f>Lähtöluettelo!B30</f>
        <v>Ari Pärnäjärvi</v>
      </c>
      <c r="C41" s="108" t="str">
        <f>Lähtöluettelo!C30</f>
        <v>       Nopsa Picnic 3 vaihteinen</v>
      </c>
      <c r="D41" s="110" t="str">
        <f>Lähtöluettelo!D30</f>
        <v>Historic</v>
      </c>
      <c r="E41" s="111">
        <f>AJAT!E34</f>
        <v>0.41006944444444443</v>
      </c>
      <c r="F41" s="111">
        <f>AJAT!F34</f>
        <v>0.41065972222222219</v>
      </c>
      <c r="G41" s="112">
        <f>SUM(F41-E41)</f>
        <v>5.9027777777775903E-4</v>
      </c>
      <c r="H41" s="112"/>
      <c r="I41" s="111">
        <f>AJAT!I34</f>
        <v>0.41562499999999997</v>
      </c>
      <c r="J41" s="111">
        <f>AJAT!J34</f>
        <v>0.41693287037037036</v>
      </c>
      <c r="K41" s="112">
        <f>SUM(J41-I41)</f>
        <v>1.3078703703703898E-3</v>
      </c>
      <c r="L41" s="112"/>
      <c r="M41" s="111">
        <f>AJAT!M34</f>
        <v>0.45590277777777777</v>
      </c>
      <c r="N41" s="111">
        <f>AJAT!N34</f>
        <v>0.45685185185185184</v>
      </c>
      <c r="O41" s="112">
        <f>SUM(N41-M41)</f>
        <v>9.490740740740744E-4</v>
      </c>
      <c r="P41" s="112"/>
      <c r="Q41" s="111">
        <f>AJAT!Q34</f>
        <v>0.515625</v>
      </c>
      <c r="R41" s="111">
        <f>AJAT!R34</f>
        <v>0.51681712962962967</v>
      </c>
      <c r="S41" s="112">
        <f>SUM(R41-Q41)</f>
        <v>1.192129629629668E-3</v>
      </c>
      <c r="T41" s="112"/>
      <c r="U41" s="111">
        <f>AJAT!U34</f>
        <v>0.5229166666666667</v>
      </c>
      <c r="V41" s="111">
        <f>AJAT!V34</f>
        <v>0.52376157407407409</v>
      </c>
      <c r="W41" s="112">
        <f>SUM(V41-U41)</f>
        <v>8.4490740740739145E-4</v>
      </c>
      <c r="X41" s="117">
        <f>SUM(G41+K41+O41+S41+W41)</f>
        <v>4.8842592592592826E-3</v>
      </c>
      <c r="Y41" s="3">
        <f t="shared" si="0"/>
        <v>5.7870370370194379E-5</v>
      </c>
      <c r="Z41" s="2"/>
      <c r="AA41" s="3">
        <f t="shared" si="2"/>
        <v>1.0532407407407018E-3</v>
      </c>
    </row>
    <row r="42" spans="1:27" ht="15.75" x14ac:dyDescent="0.25">
      <c r="A42" s="57">
        <v>44</v>
      </c>
      <c r="B42" s="58" t="str">
        <f>Lähtöluettelo!B37</f>
        <v>Topi Luhtinen *</v>
      </c>
      <c r="C42" s="58" t="str">
        <f>Lähtöluettelo!C37</f>
        <v>       Tunturi</v>
      </c>
      <c r="D42" s="42" t="str">
        <f>Lähtöluettelo!D37</f>
        <v>WRC</v>
      </c>
      <c r="E42" s="43">
        <f>AJAT!E42</f>
        <v>0.41319444444444442</v>
      </c>
      <c r="F42" s="43">
        <f>AJAT!F42</f>
        <v>0.41369212962962965</v>
      </c>
      <c r="G42" s="44">
        <f>SUM(F42-E42)</f>
        <v>4.9768518518522598E-4</v>
      </c>
      <c r="H42" s="44"/>
      <c r="I42" s="43">
        <f>AJAT!I42</f>
        <v>0.41805555555555557</v>
      </c>
      <c r="J42" s="43">
        <f>AJAT!J42</f>
        <v>0.41930555555555554</v>
      </c>
      <c r="K42" s="44">
        <f>SUM(J42-I42)</f>
        <v>1.2499999999999734E-3</v>
      </c>
      <c r="L42" s="44"/>
      <c r="M42" s="43">
        <f>AJAT!M42</f>
        <v>0.45833333333333331</v>
      </c>
      <c r="N42" s="43">
        <f>AJAT!N42</f>
        <v>0.45937500000000003</v>
      </c>
      <c r="O42" s="44">
        <f>SUM(N42-M42)</f>
        <v>1.0416666666667185E-3</v>
      </c>
      <c r="P42" s="44"/>
      <c r="Q42" s="43">
        <f>AJAT!Q42</f>
        <v>0.49756944444444445</v>
      </c>
      <c r="R42" s="43">
        <f>AJAT!R42</f>
        <v>0.49881944444444443</v>
      </c>
      <c r="S42" s="44">
        <f>SUM(R42-Q42)</f>
        <v>1.2499999999999734E-3</v>
      </c>
      <c r="T42" s="44"/>
      <c r="U42" s="43">
        <f>AJAT!U42</f>
        <v>0.50416666666666665</v>
      </c>
      <c r="V42" s="43">
        <f>AJAT!V42</f>
        <v>0.50504629629629627</v>
      </c>
      <c r="W42" s="44">
        <f>SUM(V42-U42)</f>
        <v>8.796296296296191E-4</v>
      </c>
      <c r="X42" s="94">
        <f>SUM(G42+K42+O42+S42+W42)</f>
        <v>4.9189814814815103E-3</v>
      </c>
      <c r="Y42" s="3">
        <f t="shared" si="0"/>
        <v>3.472222222222765E-5</v>
      </c>
      <c r="Z42" s="2"/>
      <c r="AA42" s="3">
        <f t="shared" si="2"/>
        <v>1.0879629629629295E-3</v>
      </c>
    </row>
    <row r="43" spans="1:27" ht="15.75" x14ac:dyDescent="0.25">
      <c r="A43" s="57">
        <v>86</v>
      </c>
      <c r="B43" s="58" t="str">
        <f>Lähtöluettelo!B75</f>
        <v>Gharib Ikni </v>
      </c>
      <c r="C43" s="58" t="str">
        <f>Lähtöluettelo!C75</f>
        <v>       Polkupyörä</v>
      </c>
      <c r="D43" s="42" t="str">
        <f>Lähtöluettelo!D75</f>
        <v>WRC</v>
      </c>
      <c r="E43" s="43">
        <f>AJAT!E84</f>
        <v>0.42569444444444443</v>
      </c>
      <c r="F43" s="43">
        <f>AJAT!F84</f>
        <v>0.42621527777777773</v>
      </c>
      <c r="G43" s="44">
        <f>SUM(F43-E43)</f>
        <v>5.2083333333330373E-4</v>
      </c>
      <c r="H43" s="44"/>
      <c r="I43" s="43">
        <f>AJAT!I84</f>
        <v>0.43055555555555558</v>
      </c>
      <c r="J43" s="43">
        <f>AJAT!J84</f>
        <v>0.43182870370370369</v>
      </c>
      <c r="K43" s="44">
        <f>SUM(J43-I43)</f>
        <v>1.2731481481481066E-3</v>
      </c>
      <c r="L43" s="44"/>
      <c r="M43" s="43">
        <f>AJAT!M84</f>
        <v>0.47083333333333338</v>
      </c>
      <c r="N43" s="43">
        <f>AJAT!N84</f>
        <v>0.47181712962962963</v>
      </c>
      <c r="O43" s="44">
        <f>SUM(N43-M43)</f>
        <v>9.8379629629624654E-4</v>
      </c>
      <c r="P43" s="44"/>
      <c r="Q43" s="43">
        <f>AJAT!Q84</f>
        <v>0.51006944444444446</v>
      </c>
      <c r="R43" s="43">
        <f>AJAT!R84</f>
        <v>0.51135416666666667</v>
      </c>
      <c r="S43" s="44">
        <f>SUM(R43-Q43)</f>
        <v>1.284722222222201E-3</v>
      </c>
      <c r="T43" s="44"/>
      <c r="U43" s="43">
        <f>AJAT!U84</f>
        <v>0.51736111111111105</v>
      </c>
      <c r="V43" s="43">
        <f>AJAT!V84</f>
        <v>0.51825231481481482</v>
      </c>
      <c r="W43" s="44">
        <f>SUM(V43-U43)</f>
        <v>8.91203703703769E-4</v>
      </c>
      <c r="X43" s="94">
        <f>SUM(G43+K43+O43+S43+W43)</f>
        <v>4.9537037037036269E-3</v>
      </c>
      <c r="Y43" s="3">
        <f t="shared" si="0"/>
        <v>3.4722222222116628E-5</v>
      </c>
      <c r="Z43" s="2"/>
      <c r="AA43" s="3">
        <f t="shared" si="2"/>
        <v>1.1226851851850461E-3</v>
      </c>
    </row>
    <row r="44" spans="1:27" ht="15.75" x14ac:dyDescent="0.25">
      <c r="A44" s="59">
        <v>63</v>
      </c>
      <c r="B44" s="60" t="str">
        <f>Lähtöluettelo!B55</f>
        <v>Henri Saarinen</v>
      </c>
      <c r="C44" s="60" t="str">
        <f>Lähtöluettelo!C55</f>
        <v>       Tunturi</v>
      </c>
      <c r="D44" s="49" t="str">
        <f>Lähtöluettelo!D55</f>
        <v>S-WRC</v>
      </c>
      <c r="E44" s="50">
        <f>AJAT!E61</f>
        <v>0.41909722222222223</v>
      </c>
      <c r="F44" s="50">
        <f>AJAT!F61</f>
        <v>0.41969907407407409</v>
      </c>
      <c r="G44" s="51">
        <f>SUM(F44-E44)</f>
        <v>6.0185185185185341E-4</v>
      </c>
      <c r="H44" s="51"/>
      <c r="I44" s="50">
        <f>AJAT!I61</f>
        <v>0.42395833333333338</v>
      </c>
      <c r="J44" s="50">
        <f>AJAT!J61</f>
        <v>0.42521990740740739</v>
      </c>
      <c r="K44" s="51">
        <f>SUM(J44-I44)</f>
        <v>1.2615740740740122E-3</v>
      </c>
      <c r="L44" s="51"/>
      <c r="M44" s="50">
        <f>AJAT!M61</f>
        <v>0.46423611111111113</v>
      </c>
      <c r="N44" s="50">
        <f>AJAT!N61</f>
        <v>0.46521990740740743</v>
      </c>
      <c r="O44" s="51">
        <f>SUM(N44-M44)</f>
        <v>9.8379629629630205E-4</v>
      </c>
      <c r="P44" s="51"/>
      <c r="Q44" s="50">
        <f>AJAT!Q61</f>
        <v>0.50347222222222221</v>
      </c>
      <c r="R44" s="50">
        <f>AJAT!R61</f>
        <v>0.50476851851851856</v>
      </c>
      <c r="S44" s="51">
        <f>SUM(R44-Q44)</f>
        <v>1.2962962962963509E-3</v>
      </c>
      <c r="T44" s="51"/>
      <c r="U44" s="50">
        <f>AJAT!U61</f>
        <v>0.51076388888888891</v>
      </c>
      <c r="V44" s="50">
        <f>AJAT!V61</f>
        <v>0.5116666666666666</v>
      </c>
      <c r="W44" s="51">
        <f>SUM(V44-U44)</f>
        <v>9.0277777777769685E-4</v>
      </c>
      <c r="X44" s="93">
        <f>SUM(G44+K44+O44+S44+W44)</f>
        <v>5.0462962962962155E-3</v>
      </c>
      <c r="Y44" s="3">
        <f>SUM(X44-X43)</f>
        <v>9.2592592592588563E-5</v>
      </c>
      <c r="Z44" s="2"/>
      <c r="AA44" s="3">
        <f t="shared" si="2"/>
        <v>1.2152777777776347E-3</v>
      </c>
    </row>
    <row r="45" spans="1:27" ht="15.75" x14ac:dyDescent="0.25">
      <c r="A45" s="7">
        <v>4</v>
      </c>
      <c r="B45" s="56" t="str">
        <f>Lähtöluettelo!B7</f>
        <v>Maija Tuomainen</v>
      </c>
      <c r="C45" s="56" t="str">
        <f>Lähtöluettelo!C7</f>
        <v>    Canyon</v>
      </c>
      <c r="D45" s="39" t="str">
        <f>Lähtöluettelo!D7</f>
        <v>Lady</v>
      </c>
      <c r="E45" s="40">
        <f>AJAT!E6</f>
        <v>0.40104166666666669</v>
      </c>
      <c r="F45" s="40">
        <f>AJAT!F6</f>
        <v>0.40164351851851854</v>
      </c>
      <c r="G45" s="41">
        <f>SUM(F45-E45)</f>
        <v>6.0185185185185341E-4</v>
      </c>
      <c r="H45" s="41"/>
      <c r="I45" s="40">
        <f>AJAT!I6</f>
        <v>0.40520833333333334</v>
      </c>
      <c r="J45" s="40">
        <f>AJAT!J6</f>
        <v>0.40652777777777777</v>
      </c>
      <c r="K45" s="41">
        <f>SUM(J45-I45)</f>
        <v>1.3194444444444287E-3</v>
      </c>
      <c r="L45" s="41"/>
      <c r="M45" s="40">
        <f>AJAT!M6</f>
        <v>0.45104166666666662</v>
      </c>
      <c r="N45" s="40">
        <f>AJAT!N6</f>
        <v>0.45201388888888888</v>
      </c>
      <c r="O45" s="41">
        <f>SUM(N45-M45)</f>
        <v>9.7222222222226318E-4</v>
      </c>
      <c r="P45" s="41"/>
      <c r="Q45" s="40">
        <f>AJAT!Q6</f>
        <v>0.49236111111111108</v>
      </c>
      <c r="R45" s="40">
        <f>AJAT!R6</f>
        <v>0.49364583333333334</v>
      </c>
      <c r="S45" s="41">
        <f>SUM(R45-Q45)</f>
        <v>1.2847222222222565E-3</v>
      </c>
      <c r="T45" s="41"/>
      <c r="U45" s="40">
        <f>AJAT!U6</f>
        <v>0.49895833333333334</v>
      </c>
      <c r="V45" s="40">
        <f>AJAT!V6</f>
        <v>0.49990740740740741</v>
      </c>
      <c r="W45" s="41">
        <f>SUM(V45-U45)</f>
        <v>9.490740740740744E-4</v>
      </c>
      <c r="X45" s="91">
        <f>SUM(G45+K45+O45+S45+W45)</f>
        <v>5.1273148148148762E-3</v>
      </c>
      <c r="Y45" s="3">
        <f t="shared" si="0"/>
        <v>8.1018518518660709E-5</v>
      </c>
      <c r="Z45" s="2"/>
      <c r="AA45" s="3">
        <f t="shared" si="2"/>
        <v>1.2962962962962954E-3</v>
      </c>
    </row>
    <row r="46" spans="1:27" ht="15.75" x14ac:dyDescent="0.25">
      <c r="A46" s="59">
        <v>48</v>
      </c>
      <c r="B46" s="60" t="str">
        <f>Lähtöluettelo!B40</f>
        <v>Tuomo Nikkola</v>
      </c>
      <c r="C46" s="60" t="str">
        <f>Lähtöluettelo!C40</f>
        <v>       Pikkulamppuinen Kostaja</v>
      </c>
      <c r="D46" s="49" t="str">
        <f>Lähtöluettelo!D40</f>
        <v>S-WRC</v>
      </c>
      <c r="E46" s="50">
        <f>AJAT!E46</f>
        <v>0.41423611111111108</v>
      </c>
      <c r="F46" s="50">
        <f>AJAT!F46</f>
        <v>0.4147569444444445</v>
      </c>
      <c r="G46" s="51">
        <f>SUM(F46-E46)</f>
        <v>5.2083333333341475E-4</v>
      </c>
      <c r="H46" s="51"/>
      <c r="I46" s="50">
        <f>AJAT!I46</f>
        <v>0.41875000000000001</v>
      </c>
      <c r="J46" s="50">
        <f>AJAT!J46</f>
        <v>0.42004629629629631</v>
      </c>
      <c r="K46" s="51">
        <f>SUM(J46-I46)</f>
        <v>1.2962962962962954E-3</v>
      </c>
      <c r="L46" s="51"/>
      <c r="M46" s="50">
        <f>AJAT!M46</f>
        <v>0.45937500000000003</v>
      </c>
      <c r="N46" s="50">
        <f>AJAT!N46</f>
        <v>0.46037037037037037</v>
      </c>
      <c r="O46" s="51">
        <f>SUM(N46-M46)</f>
        <v>9.9537037037034093E-4</v>
      </c>
      <c r="P46" s="51"/>
      <c r="Q46" s="50">
        <f>AJAT!Q46</f>
        <v>0.49861111111111112</v>
      </c>
      <c r="R46" s="50">
        <f>AJAT!R46</f>
        <v>0.49990740740740741</v>
      </c>
      <c r="S46" s="51">
        <f>SUM(R46-Q46)</f>
        <v>1.2962962962962954E-3</v>
      </c>
      <c r="T46" s="51"/>
      <c r="U46" s="50">
        <f>AJAT!U46</f>
        <v>0.50590277777777781</v>
      </c>
      <c r="V46" s="50">
        <f>AJAT!V46</f>
        <v>0.50693287037037038</v>
      </c>
      <c r="W46" s="51">
        <f>SUM(V46-U46)</f>
        <v>1.0300925925925686E-3</v>
      </c>
      <c r="X46" s="93">
        <f>SUM(G46+K46+O46+S46+W46)</f>
        <v>5.138888888888915E-3</v>
      </c>
      <c r="Y46" s="3">
        <f t="shared" si="0"/>
        <v>1.1574074074038876E-5</v>
      </c>
      <c r="Z46" s="2"/>
      <c r="AA46" s="3">
        <f t="shared" si="2"/>
        <v>1.3078703703703343E-3</v>
      </c>
    </row>
    <row r="47" spans="1:27" ht="15.75" x14ac:dyDescent="0.25">
      <c r="A47" s="2">
        <v>67</v>
      </c>
      <c r="B47" s="10" t="str">
        <f>Lähtöluettelo!B59</f>
        <v>Antti Kihlström </v>
      </c>
      <c r="C47" s="10" t="str">
        <f>Lähtöluettelo!C59</f>
        <v>       Hirmunen</v>
      </c>
      <c r="D47" s="16" t="str">
        <f>Lähtöluettelo!D59</f>
        <v>Historic</v>
      </c>
      <c r="E47" s="101">
        <f>AJAT!E65</f>
        <v>0.42048611111111112</v>
      </c>
      <c r="F47" s="101">
        <f>AJAT!F65</f>
        <v>0.42119212962962965</v>
      </c>
      <c r="G47" s="48">
        <f>SUM(F47-E47)</f>
        <v>7.0601851851853636E-4</v>
      </c>
      <c r="H47" s="48"/>
      <c r="I47" s="101">
        <f>AJAT!I65</f>
        <v>0.42534722222222227</v>
      </c>
      <c r="J47" s="101">
        <f>AJAT!J65</f>
        <v>0.42657407407407405</v>
      </c>
      <c r="K47" s="48">
        <f>SUM(J47-I47)</f>
        <v>1.2268518518517846E-3</v>
      </c>
      <c r="L47" s="48"/>
      <c r="M47" s="101">
        <f>AJAT!M65</f>
        <v>0.46562500000000001</v>
      </c>
      <c r="N47" s="101">
        <f>AJAT!N65</f>
        <v>0.46664351851851849</v>
      </c>
      <c r="O47" s="48">
        <f>SUM(N47-M47)</f>
        <v>1.0185185185184742E-3</v>
      </c>
      <c r="P47" s="48"/>
      <c r="Q47" s="101">
        <f>AJAT!Q65</f>
        <v>0.50486111111111109</v>
      </c>
      <c r="R47" s="101">
        <f>AJAT!R65</f>
        <v>0.50614583333333341</v>
      </c>
      <c r="S47" s="48">
        <f>SUM(R47-Q47)</f>
        <v>1.284722222222312E-3</v>
      </c>
      <c r="T47" s="48"/>
      <c r="U47" s="101">
        <f>AJAT!U65</f>
        <v>0.51215277777777779</v>
      </c>
      <c r="V47" s="101">
        <f>AJAT!V65</f>
        <v>0.51306712962962964</v>
      </c>
      <c r="W47" s="48">
        <f>SUM(V47-U47)</f>
        <v>9.1435185185184675E-4</v>
      </c>
      <c r="X47" s="3">
        <f>SUM(G47+K47+O47+S47+W47)</f>
        <v>5.1504629629629539E-3</v>
      </c>
      <c r="Y47" s="3">
        <f t="shared" si="0"/>
        <v>1.1574074074038876E-5</v>
      </c>
      <c r="Z47" s="2"/>
      <c r="AA47" s="3">
        <f t="shared" si="2"/>
        <v>1.3194444444443731E-3</v>
      </c>
    </row>
    <row r="48" spans="1:27" ht="15.75" x14ac:dyDescent="0.25">
      <c r="A48" s="2">
        <v>43</v>
      </c>
      <c r="B48" s="10" t="str">
        <f>Lähtöluettelo!B36</f>
        <v>Tero Ahonen</v>
      </c>
      <c r="C48" s="10" t="str">
        <f>Lähtöluettelo!C36</f>
        <v>       Härkäpannu Tunturi</v>
      </c>
      <c r="D48" s="16" t="str">
        <f>Lähtöluettelo!D36</f>
        <v>Historic</v>
      </c>
      <c r="E48" s="101">
        <f>AJAT!E41</f>
        <v>0.4128472222222222</v>
      </c>
      <c r="F48" s="101">
        <f>AJAT!F41</f>
        <v>0.41342592592592592</v>
      </c>
      <c r="G48" s="48">
        <f>SUM(F48-E48)</f>
        <v>5.7870370370372015E-4</v>
      </c>
      <c r="H48" s="48"/>
      <c r="I48" s="101">
        <f>AJAT!I41</f>
        <v>0.41736111111111113</v>
      </c>
      <c r="J48" s="101">
        <f>AJAT!J41</f>
        <v>0.41869212962962959</v>
      </c>
      <c r="K48" s="48">
        <f>SUM(J48-I48)</f>
        <v>1.3310185185184675E-3</v>
      </c>
      <c r="L48" s="48"/>
      <c r="M48" s="101">
        <f>AJAT!M41</f>
        <v>0.45763888888888887</v>
      </c>
      <c r="N48" s="101">
        <f>AJAT!N41</f>
        <v>0.4586574074074074</v>
      </c>
      <c r="O48" s="48">
        <f>SUM(N48-M48)</f>
        <v>1.0185185185185297E-3</v>
      </c>
      <c r="P48" s="48"/>
      <c r="Q48" s="101">
        <f>AJAT!Q41</f>
        <v>0.49722222222222223</v>
      </c>
      <c r="R48" s="101">
        <f>AJAT!R41</f>
        <v>0.49863425925925925</v>
      </c>
      <c r="S48" s="48">
        <f>SUM(R48-Q48)</f>
        <v>1.4120370370370172E-3</v>
      </c>
      <c r="T48" s="48"/>
      <c r="U48" s="101">
        <f>AJAT!U41</f>
        <v>0.50381944444444449</v>
      </c>
      <c r="V48" s="101">
        <f>AJAT!V41</f>
        <v>0.50473379629629633</v>
      </c>
      <c r="W48" s="48">
        <f>SUM(V48-U48)</f>
        <v>9.1435185185184675E-4</v>
      </c>
      <c r="X48" s="3">
        <f>SUM(G48+K48+O48+S48+W48)</f>
        <v>5.2546296296295814E-3</v>
      </c>
      <c r="Y48" s="3">
        <f t="shared" si="0"/>
        <v>1.0416666666662744E-4</v>
      </c>
      <c r="Z48" s="2"/>
      <c r="AA48" s="3">
        <f t="shared" si="2"/>
        <v>1.4236111111110006E-3</v>
      </c>
    </row>
    <row r="49" spans="1:27" ht="15.75" x14ac:dyDescent="0.25">
      <c r="A49" s="57">
        <v>87</v>
      </c>
      <c r="B49" s="58" t="str">
        <f>Lähtöluettelo!B76</f>
        <v>Leevi Kastikainen *</v>
      </c>
      <c r="C49" s="58" t="str">
        <f>Lähtöluettelo!C76</f>
        <v>       Leevi's Kebab</v>
      </c>
      <c r="D49" s="42" t="str">
        <f>Lähtöluettelo!D76</f>
        <v>WRC</v>
      </c>
      <c r="E49" s="43">
        <f>AJAT!E85</f>
        <v>0.42604166666666665</v>
      </c>
      <c r="F49" s="43">
        <f>AJAT!F85</f>
        <v>0.42667824074074073</v>
      </c>
      <c r="G49" s="44">
        <f>SUM(F49-E49)</f>
        <v>6.3657407407408106E-4</v>
      </c>
      <c r="H49" s="44"/>
      <c r="I49" s="43">
        <f>AJAT!I85</f>
        <v>0.4309027777777778</v>
      </c>
      <c r="J49" s="43">
        <f>AJAT!J85</f>
        <v>0.43214120370370374</v>
      </c>
      <c r="K49" s="44">
        <f>SUM(J49-I49)</f>
        <v>1.2384259259259345E-3</v>
      </c>
      <c r="L49" s="44"/>
      <c r="M49" s="43">
        <f>AJAT!M85</f>
        <v>0.47118055555555555</v>
      </c>
      <c r="N49" s="43">
        <f>AJAT!N85</f>
        <v>0.4723148148148148</v>
      </c>
      <c r="O49" s="44">
        <f>SUM(N49-M49)</f>
        <v>1.1342592592592515E-3</v>
      </c>
      <c r="P49" s="44"/>
      <c r="Q49" s="43">
        <f>AJAT!Q85</f>
        <v>0.51041666666666663</v>
      </c>
      <c r="R49" s="43">
        <f>AJAT!R85</f>
        <v>0.51175925925925925</v>
      </c>
      <c r="S49" s="44">
        <f>SUM(R49-Q49)</f>
        <v>1.3425925925926174E-3</v>
      </c>
      <c r="T49" s="44"/>
      <c r="U49" s="43">
        <f>AJAT!U85</f>
        <v>0.51770833333333333</v>
      </c>
      <c r="V49" s="43">
        <f>AJAT!V85</f>
        <v>0.51862268518518517</v>
      </c>
      <c r="W49" s="44">
        <f>SUM(V49-U49)</f>
        <v>9.1435185185184675E-4</v>
      </c>
      <c r="X49" s="94">
        <f>SUM(G49+K49+O49+S49+W49)</f>
        <v>5.2662037037037313E-3</v>
      </c>
      <c r="Y49" s="3">
        <f t="shared" si="0"/>
        <v>1.1574074074149898E-5</v>
      </c>
      <c r="Z49" s="2"/>
      <c r="AA49" s="3">
        <f t="shared" si="2"/>
        <v>1.4351851851851505E-3</v>
      </c>
    </row>
    <row r="50" spans="1:27" ht="15.75" x14ac:dyDescent="0.25">
      <c r="A50" s="59">
        <v>57</v>
      </c>
      <c r="B50" s="60" t="str">
        <f>Lähtöluettelo!B49</f>
        <v>Vesa Manninen</v>
      </c>
      <c r="C50" s="60" t="str">
        <f>Lähtöluettelo!C49</f>
        <v>       DBS Metro(sexual)-96</v>
      </c>
      <c r="D50" s="49" t="str">
        <f>Lähtöluettelo!D49</f>
        <v>S-WRC</v>
      </c>
      <c r="E50" s="50">
        <f>AJAT!E55</f>
        <v>0.41701388888888885</v>
      </c>
      <c r="F50" s="50">
        <f>AJAT!F55</f>
        <v>0.41746527777777781</v>
      </c>
      <c r="G50" s="51">
        <f>SUM(F50-E50)</f>
        <v>4.5138888888895945E-4</v>
      </c>
      <c r="H50" s="51"/>
      <c r="I50" s="50">
        <f>AJAT!I55</f>
        <v>0.42152777777777778</v>
      </c>
      <c r="J50" s="50">
        <f>AJAT!J55</f>
        <v>0.42336805555555551</v>
      </c>
      <c r="K50" s="51">
        <f>SUM(J50-I50)</f>
        <v>1.8402777777777324E-3</v>
      </c>
      <c r="L50" s="51"/>
      <c r="M50" s="50">
        <f>AJAT!M55</f>
        <v>0.4621527777777778</v>
      </c>
      <c r="N50" s="50">
        <f>AJAT!N55</f>
        <v>0.46312500000000001</v>
      </c>
      <c r="O50" s="51">
        <f>SUM(N50-M50)</f>
        <v>9.7222222222220767E-4</v>
      </c>
      <c r="P50" s="51"/>
      <c r="Q50" s="50">
        <f>AJAT!Q55</f>
        <v>0.50138888888888888</v>
      </c>
      <c r="R50" s="50">
        <f>AJAT!R55</f>
        <v>0.50258101851851855</v>
      </c>
      <c r="S50" s="51">
        <f>SUM(R50-Q50)</f>
        <v>1.192129629629668E-3</v>
      </c>
      <c r="T50" s="51"/>
      <c r="U50" s="50">
        <f>AJAT!U55</f>
        <v>0.50868055555555558</v>
      </c>
      <c r="V50" s="50">
        <f>AJAT!V55</f>
        <v>0.50950231481481478</v>
      </c>
      <c r="W50" s="51">
        <f>SUM(V50-U50)</f>
        <v>8.2175925925920268E-4</v>
      </c>
      <c r="X50" s="93">
        <f>SUM(G50+K50+O50+S50+W50)</f>
        <v>5.2777777777777701E-3</v>
      </c>
      <c r="Y50" s="3">
        <f t="shared" si="0"/>
        <v>1.1574074074038876E-5</v>
      </c>
      <c r="Z50" s="2"/>
      <c r="AA50" s="3">
        <f t="shared" si="2"/>
        <v>1.4467592592591894E-3</v>
      </c>
    </row>
    <row r="51" spans="1:27" ht="15.75" x14ac:dyDescent="0.25">
      <c r="A51" s="59">
        <v>23</v>
      </c>
      <c r="B51" s="60" t="str">
        <f>Lähtöluettelo!B20</f>
        <v>Juha Kontio</v>
      </c>
      <c r="C51" s="60" t="str">
        <f>Lähtöluettelo!C20</f>
        <v>       Petrol Bros Vitali S2000</v>
      </c>
      <c r="D51" s="49" t="str">
        <f>Lähtöluettelo!D20</f>
        <v>S-WRC</v>
      </c>
      <c r="E51" s="50">
        <f>AJAT!E21</f>
        <v>0.40625</v>
      </c>
      <c r="F51" s="50">
        <f>AJAT!F21</f>
        <v>0.40671296296296294</v>
      </c>
      <c r="G51" s="51">
        <f>SUM(F51-E51)</f>
        <v>4.6296296296294281E-4</v>
      </c>
      <c r="H51" s="51"/>
      <c r="I51" s="50">
        <f>AJAT!I21</f>
        <v>0.41180555555555554</v>
      </c>
      <c r="J51" s="50">
        <f>AJAT!J21</f>
        <v>0.41292824074074069</v>
      </c>
      <c r="K51" s="51">
        <f>SUM(J51-I51)</f>
        <v>1.1226851851851571E-3</v>
      </c>
      <c r="L51" s="51"/>
      <c r="M51" s="50">
        <f>AJAT!M21</f>
        <v>0.47256944444444443</v>
      </c>
      <c r="N51" s="50">
        <f>AJAT!N21</f>
        <v>0.47422453703703704</v>
      </c>
      <c r="O51" s="51">
        <f>SUM(N51-M51)</f>
        <v>1.6550925925926108E-3</v>
      </c>
      <c r="P51" s="51"/>
      <c r="Q51" s="50">
        <f>AJAT!Q21</f>
        <v>0.51215277777777779</v>
      </c>
      <c r="R51" s="50">
        <f>AJAT!R21</f>
        <v>0.5133564814814815</v>
      </c>
      <c r="S51" s="51">
        <f>SUM(R51-Q51)</f>
        <v>1.2037037037037068E-3</v>
      </c>
      <c r="T51" s="51"/>
      <c r="U51" s="50">
        <f>AJAT!U21</f>
        <v>0.51944444444444449</v>
      </c>
      <c r="V51" s="50">
        <f>AJAT!V21</f>
        <v>0.52030092592592592</v>
      </c>
      <c r="W51" s="51">
        <f>SUM(V51-U51)</f>
        <v>8.5648148148143033E-4</v>
      </c>
      <c r="X51" s="93">
        <f>SUM(G51+K51+O51+S51+W51)</f>
        <v>5.3009259259258479E-3</v>
      </c>
      <c r="Y51" s="3">
        <f t="shared" si="0"/>
        <v>2.3148148148077752E-5</v>
      </c>
      <c r="Z51" s="2"/>
      <c r="AA51" s="3">
        <f t="shared" si="2"/>
        <v>1.4699074074072671E-3</v>
      </c>
    </row>
    <row r="52" spans="1:27" ht="15.75" x14ac:dyDescent="0.25">
      <c r="A52" s="59">
        <v>51</v>
      </c>
      <c r="B52" s="60" t="str">
        <f>Lähtöluettelo!B43</f>
        <v>Jaakko Lavio</v>
      </c>
      <c r="C52" s="60" t="str">
        <f>Lähtöluettelo!C43</f>
        <v>       Red schimmer (ex Rino)</v>
      </c>
      <c r="D52" s="49" t="str">
        <f>Lähtöluettelo!D43</f>
        <v>S-WRC</v>
      </c>
      <c r="E52" s="50">
        <f>AJAT!E49</f>
        <v>0.4152777777777778</v>
      </c>
      <c r="F52" s="50">
        <f>AJAT!F49</f>
        <v>0.41586805555555556</v>
      </c>
      <c r="G52" s="51">
        <f>SUM(F52-E52)</f>
        <v>5.9027777777775903E-4</v>
      </c>
      <c r="H52" s="51"/>
      <c r="I52" s="50">
        <f>AJAT!I49</f>
        <v>0.41979166666666662</v>
      </c>
      <c r="J52" s="50">
        <f>AJAT!J49</f>
        <v>0.4211805555555555</v>
      </c>
      <c r="K52" s="51">
        <f>SUM(J52-I52)</f>
        <v>1.388888888888884E-3</v>
      </c>
      <c r="L52" s="51"/>
      <c r="M52" s="50">
        <f>AJAT!M49</f>
        <v>0.4604166666666667</v>
      </c>
      <c r="N52" s="50">
        <f>AJAT!N49</f>
        <v>0.4613888888888889</v>
      </c>
      <c r="O52" s="51">
        <f>SUM(N52-M52)</f>
        <v>9.7222222222220767E-4</v>
      </c>
      <c r="P52" s="51"/>
      <c r="Q52" s="50">
        <f>AJAT!Q49</f>
        <v>0.49965277777777778</v>
      </c>
      <c r="R52" s="50">
        <f>AJAT!R49</f>
        <v>0.50099537037037034</v>
      </c>
      <c r="S52" s="51">
        <f>SUM(R52-Q52)</f>
        <v>1.3425925925925619E-3</v>
      </c>
      <c r="T52" s="51"/>
      <c r="U52" s="50">
        <f>AJAT!U49</f>
        <v>0.50694444444444442</v>
      </c>
      <c r="V52" s="50">
        <f>AJAT!V49</f>
        <v>0.50800925925925922</v>
      </c>
      <c r="W52" s="51">
        <f>SUM(V52-U52)</f>
        <v>1.0648148148147962E-3</v>
      </c>
      <c r="X52" s="93">
        <f>SUM(G52+K52+O52+S52+W52)</f>
        <v>5.3587962962962088E-3</v>
      </c>
      <c r="Y52" s="3">
        <f t="shared" si="0"/>
        <v>5.7870370370360913E-5</v>
      </c>
      <c r="Z52" s="2"/>
      <c r="AA52" s="3">
        <f t="shared" si="2"/>
        <v>1.527777777777628E-3</v>
      </c>
    </row>
    <row r="53" spans="1:27" ht="15.75" x14ac:dyDescent="0.25">
      <c r="A53" s="7">
        <v>2</v>
      </c>
      <c r="B53" s="56" t="str">
        <f>Lähtöluettelo!B5</f>
        <v>Asta remes</v>
      </c>
      <c r="C53" s="56" t="str">
        <f>Lähtöluettelo!C5</f>
        <v>    Joku vanha scott</v>
      </c>
      <c r="D53" s="39" t="str">
        <f>Lähtöluettelo!D5</f>
        <v>Lady</v>
      </c>
      <c r="E53" s="40">
        <f>AJAT!E4</f>
        <v>0.40034722222222219</v>
      </c>
      <c r="F53" s="40">
        <f>AJAT!F4</f>
        <v>0.40090277777777777</v>
      </c>
      <c r="G53" s="41">
        <f>SUM(F53-E53)</f>
        <v>5.5555555555558689E-4</v>
      </c>
      <c r="H53" s="41"/>
      <c r="I53" s="40">
        <f>AJAT!I4</f>
        <v>0.4045138888888889</v>
      </c>
      <c r="J53" s="40">
        <f>AJAT!J4</f>
        <v>0.40596064814814814</v>
      </c>
      <c r="K53" s="41">
        <f>SUM(J53-I53)</f>
        <v>1.4467592592592449E-3</v>
      </c>
      <c r="L53" s="41"/>
      <c r="M53" s="40">
        <f>AJAT!M4</f>
        <v>0.45034722222222223</v>
      </c>
      <c r="N53" s="40">
        <f>AJAT!N4</f>
        <v>0.45136574074074076</v>
      </c>
      <c r="O53" s="41">
        <f>SUM(N53-M53)</f>
        <v>1.0185185185185297E-3</v>
      </c>
      <c r="P53" s="41"/>
      <c r="Q53" s="40">
        <f>AJAT!Q4</f>
        <v>0.4916666666666667</v>
      </c>
      <c r="R53" s="40">
        <f>AJAT!R4</f>
        <v>0.49304398148148149</v>
      </c>
      <c r="S53" s="41">
        <f>SUM(R53-Q53)</f>
        <v>1.3773148148147896E-3</v>
      </c>
      <c r="T53" s="41"/>
      <c r="U53" s="40">
        <f>AJAT!U4</f>
        <v>0.4982638888888889</v>
      </c>
      <c r="V53" s="40">
        <f>AJAT!V4</f>
        <v>0.4992476851851852</v>
      </c>
      <c r="W53" s="41">
        <f>SUM(V53-U53)</f>
        <v>9.8379629629630205E-4</v>
      </c>
      <c r="X53" s="91">
        <f>SUM(G53+K53+O53+S53+W53)</f>
        <v>5.3819444444444531E-3</v>
      </c>
      <c r="Y53" s="3">
        <f t="shared" si="0"/>
        <v>2.3148148148244285E-5</v>
      </c>
      <c r="Z53" s="2"/>
      <c r="AA53" s="3">
        <f t="shared" si="2"/>
        <v>1.5509259259258723E-3</v>
      </c>
    </row>
    <row r="54" spans="1:27" ht="15.75" x14ac:dyDescent="0.25">
      <c r="A54" s="2">
        <v>72</v>
      </c>
      <c r="B54" s="10" t="str">
        <f>Lähtöluettelo!B64</f>
        <v>Matti Nuora *</v>
      </c>
      <c r="C54" s="10" t="str">
        <f>Lähtöluettelo!C64</f>
        <v>       Polkupyörä :)</v>
      </c>
      <c r="D54" s="16" t="str">
        <f>Lähtöluettelo!D64</f>
        <v>Historic</v>
      </c>
      <c r="E54" s="101">
        <f>AJAT!E70</f>
        <v>0.42222222222222222</v>
      </c>
      <c r="F54" s="101">
        <f>AJAT!F70</f>
        <v>0.42280092592592594</v>
      </c>
      <c r="G54" s="48">
        <f>SUM(F54-E54)</f>
        <v>5.7870370370372015E-4</v>
      </c>
      <c r="H54" s="48"/>
      <c r="I54" s="101">
        <f>AJAT!I70</f>
        <v>0.42708333333333331</v>
      </c>
      <c r="J54" s="101">
        <f>AJAT!J70</f>
        <v>0.42844907407407407</v>
      </c>
      <c r="K54" s="48">
        <f>SUM(J54-I54)</f>
        <v>1.3657407407407507E-3</v>
      </c>
      <c r="L54" s="48"/>
      <c r="M54" s="101">
        <f>AJAT!M70</f>
        <v>0.46736111111111112</v>
      </c>
      <c r="N54" s="101">
        <f>AJAT!N70</f>
        <v>0.46842592592592597</v>
      </c>
      <c r="O54" s="48">
        <f>SUM(N54-M54)</f>
        <v>1.0648148148148517E-3</v>
      </c>
      <c r="P54" s="48"/>
      <c r="Q54" s="101">
        <f>AJAT!Q70</f>
        <v>0.50659722222222225</v>
      </c>
      <c r="R54" s="101">
        <f>AJAT!R70</f>
        <v>0.50805555555555559</v>
      </c>
      <c r="S54" s="48">
        <f>SUM(R54-Q54)</f>
        <v>1.4583333333333393E-3</v>
      </c>
      <c r="T54" s="48"/>
      <c r="U54" s="101">
        <f>AJAT!U70</f>
        <v>0.51388888888888895</v>
      </c>
      <c r="V54" s="101">
        <f>AJAT!V70</f>
        <v>0.5148611111111111</v>
      </c>
      <c r="W54" s="48">
        <f>SUM(V54-U54)</f>
        <v>9.7222222222215215E-4</v>
      </c>
      <c r="X54" s="3">
        <f>SUM(G54+K54+O54+S54+W54)</f>
        <v>5.439814814814814E-3</v>
      </c>
      <c r="Y54" s="3">
        <f t="shared" si="0"/>
        <v>5.7870370370360913E-5</v>
      </c>
      <c r="Z54" s="2"/>
      <c r="AA54" s="3">
        <f t="shared" si="2"/>
        <v>1.6087962962962332E-3</v>
      </c>
    </row>
    <row r="55" spans="1:27" ht="15.75" x14ac:dyDescent="0.25">
      <c r="A55" s="7">
        <v>3</v>
      </c>
      <c r="B55" s="56" t="str">
        <f>Lähtöluettelo!B6</f>
        <v>Piia Suiteri</v>
      </c>
      <c r="C55" s="56" t="str">
        <f>Lähtöluettelo!C6</f>
        <v>    Nishiki Cross hybrid 352 allroads</v>
      </c>
      <c r="D55" s="39" t="str">
        <f>Lähtöluettelo!D6</f>
        <v>Lady</v>
      </c>
      <c r="E55" s="40">
        <f>AJAT!E5</f>
        <v>0.40069444444444446</v>
      </c>
      <c r="F55" s="40">
        <f>AJAT!F5</f>
        <v>0.40144675925925927</v>
      </c>
      <c r="G55" s="41">
        <f>SUM(F55-E55)</f>
        <v>7.5231481481480289E-4</v>
      </c>
      <c r="H55" s="41"/>
      <c r="I55" s="40">
        <f>AJAT!I5</f>
        <v>0.40486111111111112</v>
      </c>
      <c r="J55" s="40">
        <f>AJAT!J5</f>
        <v>0.40616898148148151</v>
      </c>
      <c r="K55" s="41">
        <f>SUM(J55-I55)</f>
        <v>1.3078703703703898E-3</v>
      </c>
      <c r="L55" s="41"/>
      <c r="M55" s="40">
        <f>AJAT!M5</f>
        <v>0.45069444444444445</v>
      </c>
      <c r="N55" s="40">
        <f>AJAT!N5</f>
        <v>0.45171296296296298</v>
      </c>
      <c r="O55" s="41">
        <f>SUM(N55-M55)</f>
        <v>1.0185185185185297E-3</v>
      </c>
      <c r="P55" s="41"/>
      <c r="Q55" s="40">
        <f>AJAT!Q5</f>
        <v>0.49201388888888892</v>
      </c>
      <c r="R55" s="40">
        <f>AJAT!R5</f>
        <v>0.49344907407407407</v>
      </c>
      <c r="S55" s="41">
        <f>SUM(R55-Q55)</f>
        <v>1.4351851851851505E-3</v>
      </c>
      <c r="T55" s="41"/>
      <c r="U55" s="40">
        <f>AJAT!U5</f>
        <v>0.49861111111111112</v>
      </c>
      <c r="V55" s="40">
        <f>AJAT!V5</f>
        <v>0.49956018518518519</v>
      </c>
      <c r="W55" s="41">
        <f>SUM(V55-U55)</f>
        <v>9.490740740740744E-4</v>
      </c>
      <c r="X55" s="91">
        <f>SUM(G55+K55+O55+S55+W55)</f>
        <v>5.4629629629629473E-3</v>
      </c>
      <c r="Y55" s="3">
        <f t="shared" si="0"/>
        <v>2.3148148148133263E-5</v>
      </c>
      <c r="Z55" s="2"/>
      <c r="AA55" s="3">
        <f t="shared" si="2"/>
        <v>1.6319444444443665E-3</v>
      </c>
    </row>
    <row r="56" spans="1:27" ht="15.75" x14ac:dyDescent="0.25">
      <c r="A56" s="57">
        <v>68</v>
      </c>
      <c r="B56" s="58" t="str">
        <f>Lähtöluettelo!B60</f>
        <v>Reino Koskinen</v>
      </c>
      <c r="C56" s="58" t="str">
        <f>Lähtöluettelo!C60</f>
        <v>       Musta Syöjätär</v>
      </c>
      <c r="D56" s="42" t="str">
        <f>Lähtöluettelo!D60</f>
        <v>WRC</v>
      </c>
      <c r="E56" s="43">
        <f>AJAT!E66</f>
        <v>0.42083333333333334</v>
      </c>
      <c r="F56" s="43">
        <f>AJAT!F66</f>
        <v>0.42156250000000001</v>
      </c>
      <c r="G56" s="44">
        <f>SUM(F56-E56)</f>
        <v>7.2916666666666963E-4</v>
      </c>
      <c r="H56" s="44"/>
      <c r="I56" s="43">
        <f>AJAT!I66</f>
        <v>0.42569444444444443</v>
      </c>
      <c r="J56" s="43">
        <f>AJAT!J66</f>
        <v>0.42708333333333331</v>
      </c>
      <c r="K56" s="44">
        <f>SUM(J56-I56)</f>
        <v>1.388888888888884E-3</v>
      </c>
      <c r="L56" s="44"/>
      <c r="M56" s="43">
        <f>AJAT!M66</f>
        <v>0.46597222222222223</v>
      </c>
      <c r="N56" s="43">
        <f>AJAT!N66</f>
        <v>0.46697916666666667</v>
      </c>
      <c r="O56" s="44">
        <f>SUM(N56-M56)</f>
        <v>1.0069444444444353E-3</v>
      </c>
      <c r="P56" s="44"/>
      <c r="Q56" s="43">
        <f>AJAT!Q66</f>
        <v>0.50520833333333337</v>
      </c>
      <c r="R56" s="43">
        <f>AJAT!R66</f>
        <v>0.50663194444444448</v>
      </c>
      <c r="S56" s="44">
        <f>SUM(R56-Q56)</f>
        <v>1.4236111111111116E-3</v>
      </c>
      <c r="T56" s="44"/>
      <c r="U56" s="43">
        <f>AJAT!U66</f>
        <v>0.51250000000000007</v>
      </c>
      <c r="V56" s="43">
        <f>AJAT!V66</f>
        <v>0.51342592592592595</v>
      </c>
      <c r="W56" s="44">
        <f>SUM(V56-U56)</f>
        <v>9.2592592592588563E-4</v>
      </c>
      <c r="X56" s="94">
        <f>SUM(G56+K56+O56+S56+W56)</f>
        <v>5.4745370370369861E-3</v>
      </c>
      <c r="Y56" s="3">
        <f t="shared" si="0"/>
        <v>1.1574074074038876E-5</v>
      </c>
      <c r="Z56" s="2"/>
      <c r="AA56" s="3">
        <f t="shared" si="2"/>
        <v>1.6435185185184054E-3</v>
      </c>
    </row>
    <row r="57" spans="1:27" ht="15.75" x14ac:dyDescent="0.25">
      <c r="A57" s="7">
        <v>1</v>
      </c>
      <c r="B57" s="56" t="str">
        <f>Lähtöluettelo!B4</f>
        <v>Tanja Suiteri</v>
      </c>
      <c r="C57" s="56" t="str">
        <f>Lähtöluettelo!C4</f>
        <v>    Jupiter 3v</v>
      </c>
      <c r="D57" s="39" t="str">
        <f>Lähtöluettelo!D4</f>
        <v>Lady</v>
      </c>
      <c r="E57" s="40">
        <f>AJAT!E3</f>
        <v>0.39999999999999997</v>
      </c>
      <c r="F57" s="40">
        <f>AJAT!F3</f>
        <v>0.40057870370370369</v>
      </c>
      <c r="G57" s="41">
        <f>SUM(F57-E57)</f>
        <v>5.7870370370372015E-4</v>
      </c>
      <c r="H57" s="41"/>
      <c r="I57" s="40">
        <f>AJAT!I3</f>
        <v>0.40416666666666662</v>
      </c>
      <c r="J57" s="40">
        <f>AJAT!J3</f>
        <v>0.4057291666666667</v>
      </c>
      <c r="K57" s="41">
        <f>SUM(J57-I57)</f>
        <v>1.5625000000000777E-3</v>
      </c>
      <c r="L57" s="41"/>
      <c r="M57" s="40">
        <f>AJAT!M3</f>
        <v>0.45</v>
      </c>
      <c r="N57" s="40">
        <f>AJAT!N3</f>
        <v>0.4510763888888889</v>
      </c>
      <c r="O57" s="41">
        <f>SUM(N57-M57)</f>
        <v>1.0763888888888906E-3</v>
      </c>
      <c r="P57" s="41"/>
      <c r="Q57" s="40">
        <f>AJAT!Q3</f>
        <v>0.49131944444444442</v>
      </c>
      <c r="R57" s="40">
        <f>AJAT!R3</f>
        <v>0.49277777777777776</v>
      </c>
      <c r="S57" s="41">
        <f>SUM(R57-Q57)</f>
        <v>1.4583333333333393E-3</v>
      </c>
      <c r="T57" s="41"/>
      <c r="U57" s="40">
        <f>AJAT!U3</f>
        <v>0.49791666666666662</v>
      </c>
      <c r="V57" s="40">
        <f>AJAT!V3</f>
        <v>0.49890046296296298</v>
      </c>
      <c r="W57" s="41">
        <f>SUM(V57-U57)</f>
        <v>9.8379629629635756E-4</v>
      </c>
      <c r="X57" s="91">
        <f>SUM(G57+K57+O57+S57+W57)</f>
        <v>5.6597222222223853E-3</v>
      </c>
      <c r="Y57" s="3">
        <f t="shared" si="0"/>
        <v>1.8518518518539917E-4</v>
      </c>
      <c r="Z57" s="2"/>
      <c r="AA57" s="3">
        <f t="shared" si="2"/>
        <v>1.8287037037038045E-3</v>
      </c>
    </row>
    <row r="58" spans="1:27" ht="15.75" x14ac:dyDescent="0.25">
      <c r="A58" s="59">
        <v>69</v>
      </c>
      <c r="B58" s="60" t="str">
        <f>Lähtöluettelo!B61</f>
        <v>Sascha Koschmieder *</v>
      </c>
      <c r="C58" s="60" t="str">
        <f>Lähtöluettelo!C61</f>
        <v>       KossuIceOne</v>
      </c>
      <c r="D58" s="49" t="str">
        <f>Lähtöluettelo!D61</f>
        <v>S-WRC</v>
      </c>
      <c r="E58" s="50">
        <f>AJAT!E67</f>
        <v>0.4211805555555555</v>
      </c>
      <c r="F58" s="50">
        <f>AJAT!F67</f>
        <v>0.42199074074074078</v>
      </c>
      <c r="G58" s="51">
        <f>SUM(F58-E58)</f>
        <v>8.1018518518527483E-4</v>
      </c>
      <c r="H58" s="51"/>
      <c r="I58" s="50">
        <f>AJAT!I67</f>
        <v>0.42604166666666665</v>
      </c>
      <c r="J58" s="50">
        <f>AJAT!J67</f>
        <v>0.42745370370370367</v>
      </c>
      <c r="K58" s="51">
        <f>SUM(J58-I58)</f>
        <v>1.4120370370370172E-3</v>
      </c>
      <c r="L58" s="51"/>
      <c r="M58" s="50">
        <f>AJAT!M67</f>
        <v>0.46631944444444445</v>
      </c>
      <c r="N58" s="50">
        <f>AJAT!N67</f>
        <v>0.46732638888888883</v>
      </c>
      <c r="O58" s="51">
        <f>SUM(N58-M58)</f>
        <v>1.0069444444443798E-3</v>
      </c>
      <c r="P58" s="51"/>
      <c r="Q58" s="50">
        <f>AJAT!Q67</f>
        <v>0.50555555555555554</v>
      </c>
      <c r="R58" s="50">
        <f>AJAT!R67</f>
        <v>0.50706018518518514</v>
      </c>
      <c r="S58" s="51">
        <f>SUM(R58-Q58)</f>
        <v>1.5046296296296058E-3</v>
      </c>
      <c r="T58" s="51"/>
      <c r="U58" s="50">
        <f>AJAT!U67</f>
        <v>0.51284722222222223</v>
      </c>
      <c r="V58" s="50">
        <f>AJAT!V67</f>
        <v>0.51380787037037035</v>
      </c>
      <c r="W58" s="51">
        <f>SUM(V58-U58)</f>
        <v>9.6064814814811328E-4</v>
      </c>
      <c r="X58" s="93">
        <f>SUM(G58+K58+O58+S58+W58)</f>
        <v>5.6944444444443909E-3</v>
      </c>
      <c r="Y58" s="3">
        <f t="shared" si="0"/>
        <v>3.4722222222005605E-5</v>
      </c>
      <c r="Z58" s="2"/>
      <c r="AA58" s="3">
        <f t="shared" si="2"/>
        <v>1.8634259259258101E-3</v>
      </c>
    </row>
    <row r="59" spans="1:27" ht="15.75" x14ac:dyDescent="0.25">
      <c r="A59" s="2">
        <v>64</v>
      </c>
      <c r="B59" s="10" t="str">
        <f>Lähtöluettelo!B56</f>
        <v>Jussi Perälä </v>
      </c>
      <c r="C59" s="10" t="str">
        <f>Lähtöluettelo!C56</f>
        <v>       Tunturi Poni</v>
      </c>
      <c r="D59" s="16" t="str">
        <f>Lähtöluettelo!D56</f>
        <v>Historic</v>
      </c>
      <c r="E59" s="101">
        <f>AJAT!E62</f>
        <v>0.41944444444444445</v>
      </c>
      <c r="F59" s="101">
        <f>AJAT!F62</f>
        <v>0.42</v>
      </c>
      <c r="G59" s="48">
        <f>SUM(F59-E59)</f>
        <v>5.5555555555553138E-4</v>
      </c>
      <c r="H59" s="48"/>
      <c r="I59" s="101">
        <f>AJAT!I62</f>
        <v>0.42430555555555555</v>
      </c>
      <c r="J59" s="101">
        <f>AJAT!J62</f>
        <v>0.42575231481481479</v>
      </c>
      <c r="K59" s="48">
        <f>SUM(J59-I59)</f>
        <v>1.4467592592592449E-3</v>
      </c>
      <c r="L59" s="48"/>
      <c r="M59" s="101">
        <f>AJAT!M62</f>
        <v>0.46458333333333335</v>
      </c>
      <c r="N59" s="101">
        <f>AJAT!N62</f>
        <v>0.46557870370370374</v>
      </c>
      <c r="O59" s="48">
        <f>SUM(N59-M59)</f>
        <v>9.9537037037039644E-4</v>
      </c>
      <c r="P59" s="48"/>
      <c r="Q59" s="101">
        <f>AJAT!Q62</f>
        <v>0.50381944444444449</v>
      </c>
      <c r="R59" s="101">
        <f>AJAT!R62</f>
        <v>0.50555555555555554</v>
      </c>
      <c r="S59" s="48">
        <f>SUM(R59-Q59)</f>
        <v>1.7361111111110494E-3</v>
      </c>
      <c r="T59" s="48"/>
      <c r="U59" s="101">
        <f>AJAT!U62</f>
        <v>0.51111111111111118</v>
      </c>
      <c r="V59" s="101">
        <f>AJAT!V62</f>
        <v>0.5121296296296296</v>
      </c>
      <c r="W59" s="48">
        <f>SUM(V59-U59)</f>
        <v>1.0185185185184187E-3</v>
      </c>
      <c r="X59" s="3">
        <f>SUM(G59+K59+O59+S59+W59)</f>
        <v>5.7523148148146408E-3</v>
      </c>
      <c r="Y59" s="3">
        <f t="shared" si="0"/>
        <v>5.7870370370249891E-5</v>
      </c>
      <c r="Z59" s="2"/>
      <c r="AA59" s="3">
        <f t="shared" si="2"/>
        <v>1.92129629629606E-3</v>
      </c>
    </row>
    <row r="60" spans="1:27" ht="15.75" x14ac:dyDescent="0.25">
      <c r="A60" s="2">
        <v>74</v>
      </c>
      <c r="B60" s="10" t="str">
        <f>Lähtöluettelo!B66</f>
        <v>Aatu Tunturi </v>
      </c>
      <c r="C60" s="10" t="str">
        <f>Lähtöluettelo!C66</f>
        <v>       Polkupyörä</v>
      </c>
      <c r="D60" s="16" t="str">
        <f>Lähtöluettelo!D66</f>
        <v>Historic</v>
      </c>
      <c r="E60" s="101">
        <f>AJAT!E72</f>
        <v>0.42291666666666666</v>
      </c>
      <c r="F60" s="101">
        <f>AJAT!F72</f>
        <v>0.42373842592592598</v>
      </c>
      <c r="G60" s="48">
        <f>SUM(F60-E60)</f>
        <v>8.217592592593137E-4</v>
      </c>
      <c r="H60" s="48"/>
      <c r="I60" s="101">
        <f>AJAT!I72</f>
        <v>0.42777777777777781</v>
      </c>
      <c r="J60" s="101">
        <f>AJAT!J72</f>
        <v>0.42917824074074074</v>
      </c>
      <c r="K60" s="48">
        <f>SUM(J60-I60)</f>
        <v>1.4004629629629228E-3</v>
      </c>
      <c r="L60" s="48"/>
      <c r="M60" s="101">
        <f>AJAT!M72</f>
        <v>0.4680555555555555</v>
      </c>
      <c r="N60" s="101">
        <f>AJAT!N72</f>
        <v>0.46910879629629632</v>
      </c>
      <c r="O60" s="48">
        <f>SUM(N60-M60)</f>
        <v>1.0532407407408129E-3</v>
      </c>
      <c r="P60" s="48"/>
      <c r="Q60" s="101">
        <f>AJAT!Q72</f>
        <v>0.5072916666666667</v>
      </c>
      <c r="R60" s="101">
        <f>AJAT!R72</f>
        <v>0.5087962962962963</v>
      </c>
      <c r="S60" s="48">
        <f>SUM(R60-Q60)</f>
        <v>1.5046296296296058E-3</v>
      </c>
      <c r="T60" s="48"/>
      <c r="U60" s="101">
        <f>AJAT!U72</f>
        <v>0.51458333333333328</v>
      </c>
      <c r="V60" s="101">
        <f>AJAT!V72</f>
        <v>0.51560185185185181</v>
      </c>
      <c r="W60" s="48">
        <f>SUM(V60-U60)</f>
        <v>1.0185185185185297E-3</v>
      </c>
      <c r="X60" s="3">
        <f>SUM(G60+K60+O60+S60+W60)</f>
        <v>5.7986111111111849E-3</v>
      </c>
      <c r="Y60" s="3">
        <f t="shared" si="0"/>
        <v>4.6296296296544082E-5</v>
      </c>
      <c r="Z60" s="2"/>
      <c r="AA60" s="3">
        <f t="shared" si="2"/>
        <v>1.9675925925926041E-3</v>
      </c>
    </row>
    <row r="61" spans="1:27" ht="15.75" x14ac:dyDescent="0.25">
      <c r="A61" s="7">
        <v>7</v>
      </c>
      <c r="B61" s="56" t="str">
        <f>Lähtöluettelo!B10</f>
        <v>Susanna Tolsa</v>
      </c>
      <c r="C61" s="56" t="str">
        <f>Lähtöluettelo!C10</f>
        <v>    Trek X-Cal</v>
      </c>
      <c r="D61" s="39" t="str">
        <f>Lähtöluettelo!D10</f>
        <v>Lady</v>
      </c>
      <c r="E61" s="40">
        <f>AJAT!E9</f>
        <v>0.40208333333333335</v>
      </c>
      <c r="F61" s="40">
        <f>AJAT!F9</f>
        <v>0.40285879629629634</v>
      </c>
      <c r="G61" s="41">
        <f>SUM(F61-E61)</f>
        <v>7.7546296296299166E-4</v>
      </c>
      <c r="H61" s="41"/>
      <c r="I61" s="40">
        <f>AJAT!I9</f>
        <v>0.40625</v>
      </c>
      <c r="J61" s="40">
        <f>AJAT!J9</f>
        <v>0.40775462962962966</v>
      </c>
      <c r="K61" s="41">
        <f>SUM(J61-I61)</f>
        <v>1.5046296296296613E-3</v>
      </c>
      <c r="L61" s="41"/>
      <c r="M61" s="40">
        <f>AJAT!M9</f>
        <v>0.45208333333333334</v>
      </c>
      <c r="N61" s="40">
        <f>AJAT!N9</f>
        <v>0.45313657407407404</v>
      </c>
      <c r="O61" s="41">
        <f>SUM(N61-M61)</f>
        <v>1.0532407407407018E-3</v>
      </c>
      <c r="P61" s="41"/>
      <c r="Q61" s="40">
        <f>AJAT!Q9</f>
        <v>0.4934027777777778</v>
      </c>
      <c r="R61" s="40">
        <f>AJAT!R9</f>
        <v>0.49488425925925927</v>
      </c>
      <c r="S61" s="41">
        <f>SUM(R61-Q61)</f>
        <v>1.4814814814814725E-3</v>
      </c>
      <c r="T61" s="41"/>
      <c r="U61" s="40">
        <f>AJAT!U9</f>
        <v>0.50034722222222217</v>
      </c>
      <c r="V61" s="40">
        <f>AJAT!V9</f>
        <v>0.50135416666666666</v>
      </c>
      <c r="W61" s="41">
        <f>SUM(V61-U61)</f>
        <v>1.0069444444444908E-3</v>
      </c>
      <c r="X61" s="91">
        <f>SUM(G61+K61+O61+S61+W61)</f>
        <v>5.8217592592593181E-3</v>
      </c>
      <c r="Y61" s="3">
        <f t="shared" si="0"/>
        <v>2.3148148148133263E-5</v>
      </c>
      <c r="Z61" s="2"/>
      <c r="AA61" s="3">
        <f t="shared" si="2"/>
        <v>1.9907407407407374E-3</v>
      </c>
    </row>
    <row r="62" spans="1:27" ht="15.75" x14ac:dyDescent="0.25">
      <c r="A62" s="2">
        <v>46</v>
      </c>
      <c r="B62" s="10" t="str">
        <f>Lähtöluettelo!B38</f>
        <v>Elmeri Mäki-Kulmala *</v>
      </c>
      <c r="C62" s="10" t="str">
        <f>Lähtöluettelo!C38</f>
        <v>       Putkirunko-Tunturi gr.B</v>
      </c>
      <c r="D62" s="16" t="str">
        <f>Lähtöluettelo!D38</f>
        <v>Historic</v>
      </c>
      <c r="E62" s="101">
        <f>AJAT!E44</f>
        <v>0.4135416666666667</v>
      </c>
      <c r="F62" s="101">
        <f>AJAT!F44</f>
        <v>0.41461805555555559</v>
      </c>
      <c r="G62" s="48">
        <f>SUM(F62-E62)</f>
        <v>1.0763888888888906E-3</v>
      </c>
      <c r="H62" s="48"/>
      <c r="I62" s="101">
        <f>AJAT!I44</f>
        <v>0.42291666666666666</v>
      </c>
      <c r="J62" s="101">
        <f>AJAT!J44</f>
        <v>0.42424768518518513</v>
      </c>
      <c r="K62" s="48">
        <f>SUM(J62-I62)</f>
        <v>1.3310185185184675E-3</v>
      </c>
      <c r="L62" s="48"/>
      <c r="M62" s="101">
        <f>AJAT!M44</f>
        <v>0.45868055555555554</v>
      </c>
      <c r="N62" s="101">
        <f>AJAT!N44</f>
        <v>0.4597222222222222</v>
      </c>
      <c r="O62" s="48">
        <f>SUM(N62-M62)</f>
        <v>1.041666666666663E-3</v>
      </c>
      <c r="P62" s="48"/>
      <c r="Q62" s="101">
        <f>AJAT!Q44</f>
        <v>0.49791666666666662</v>
      </c>
      <c r="R62" s="101">
        <f>AJAT!R44</f>
        <v>0.49936342592592592</v>
      </c>
      <c r="S62" s="48">
        <f>SUM(R62-Q62)</f>
        <v>1.4467592592593004E-3</v>
      </c>
      <c r="T62" s="48"/>
      <c r="U62" s="101">
        <f>AJAT!U44</f>
        <v>0.50520833333333337</v>
      </c>
      <c r="V62" s="101">
        <f>AJAT!V44</f>
        <v>0.50615740740740744</v>
      </c>
      <c r="W62" s="48">
        <f>SUM(V62-U62)</f>
        <v>9.490740740740744E-4</v>
      </c>
      <c r="X62" s="3">
        <f>SUM(G62+K62+O62+S62+W62)</f>
        <v>5.8449074074073959E-3</v>
      </c>
      <c r="Y62" s="3">
        <f t="shared" si="0"/>
        <v>2.3148148148077752E-5</v>
      </c>
      <c r="Z62" s="2"/>
      <c r="AA62" s="3">
        <f t="shared" si="2"/>
        <v>2.0138888888888151E-3</v>
      </c>
    </row>
    <row r="63" spans="1:27" ht="15.75" x14ac:dyDescent="0.25">
      <c r="A63" s="54">
        <v>12</v>
      </c>
      <c r="B63" s="55" t="str">
        <f>Lähtöluettelo!B14</f>
        <v>Timo Klemetti</v>
      </c>
      <c r="C63" s="55" t="str">
        <f>Lähtöluettelo!C14</f>
        <v>       Pappa pyörä</v>
      </c>
      <c r="D63" s="45" t="str">
        <f>Lähtöluettelo!D14</f>
        <v>Seniorit</v>
      </c>
      <c r="E63" s="46">
        <f>AJAT!E14</f>
        <v>0.40312500000000001</v>
      </c>
      <c r="F63" s="46">
        <f>AJAT!F14</f>
        <v>0.40399305555555554</v>
      </c>
      <c r="G63" s="47">
        <f>SUM(F63-E63)</f>
        <v>8.6805555555552472E-4</v>
      </c>
      <c r="H63" s="47"/>
      <c r="I63" s="46">
        <f>AJAT!I14</f>
        <v>0.4079861111111111</v>
      </c>
      <c r="J63" s="46">
        <f>AJAT!J14</f>
        <v>0.40953703703703703</v>
      </c>
      <c r="K63" s="47">
        <f>SUM(J63-I63)</f>
        <v>1.5509259259259278E-3</v>
      </c>
      <c r="L63" s="47"/>
      <c r="M63" s="46">
        <f>AJAT!M14</f>
        <v>0.453125</v>
      </c>
      <c r="N63" s="46">
        <f>AJAT!N14</f>
        <v>0.45420138888888889</v>
      </c>
      <c r="O63" s="47">
        <f>SUM(N63-M63)</f>
        <v>1.0763888888888906E-3</v>
      </c>
      <c r="P63" s="47"/>
      <c r="Q63" s="46">
        <f>AJAT!Q14</f>
        <v>0.49444444444444446</v>
      </c>
      <c r="R63" s="46">
        <f>AJAT!R14</f>
        <v>0.49603009259259262</v>
      </c>
      <c r="S63" s="47">
        <f>SUM(R63-Q63)</f>
        <v>1.5856481481481555E-3</v>
      </c>
      <c r="T63" s="47"/>
      <c r="U63" s="46">
        <f>AJAT!U14</f>
        <v>0.50104166666666672</v>
      </c>
      <c r="V63" s="46">
        <f>AJAT!V14</f>
        <v>0.50218750000000001</v>
      </c>
      <c r="W63" s="47">
        <f>SUM(V63-U63)</f>
        <v>1.1458333333332904E-3</v>
      </c>
      <c r="X63" s="92">
        <f>SUM(G63+K63+O63+S63+W63)</f>
        <v>6.226851851851789E-3</v>
      </c>
      <c r="Y63" s="3">
        <f t="shared" si="0"/>
        <v>3.8194444444439313E-4</v>
      </c>
      <c r="Z63" s="2"/>
      <c r="AA63" s="3">
        <f t="shared" si="2"/>
        <v>2.3958333333332082E-3</v>
      </c>
    </row>
    <row r="64" spans="1:27" ht="15.75" x14ac:dyDescent="0.25">
      <c r="A64" s="7">
        <v>6</v>
      </c>
      <c r="B64" s="56" t="str">
        <f>Lähtöluettelo!B9</f>
        <v>Jenni Rönkkö</v>
      </c>
      <c r="C64" s="56" t="str">
        <f>Lähtöluettelo!C9</f>
        <v>    Mummomallinmankeli</v>
      </c>
      <c r="D64" s="39" t="str">
        <f>Lähtöluettelo!D9</f>
        <v>Lady</v>
      </c>
      <c r="E64" s="40">
        <f>AJAT!E8</f>
        <v>0.40173611111111113</v>
      </c>
      <c r="F64" s="40">
        <f>AJAT!F8</f>
        <v>0.40266203703703707</v>
      </c>
      <c r="G64" s="41">
        <f>SUM(F64-E64)</f>
        <v>9.2592592592594114E-4</v>
      </c>
      <c r="H64" s="41"/>
      <c r="I64" s="40">
        <f>AJAT!I8</f>
        <v>0.40590277777777778</v>
      </c>
      <c r="J64" s="40">
        <f>AJAT!J8</f>
        <v>0.40752314814814811</v>
      </c>
      <c r="K64" s="41">
        <f>SUM(J64-I64)</f>
        <v>1.6203703703703276E-3</v>
      </c>
      <c r="L64" s="41"/>
      <c r="M64" s="40">
        <f>AJAT!M8</f>
        <v>0.45173611111111112</v>
      </c>
      <c r="N64" s="40">
        <f>AJAT!N8</f>
        <v>0.45295138888888892</v>
      </c>
      <c r="O64" s="41">
        <f>SUM(N64-M64)</f>
        <v>1.2152777777778012E-3</v>
      </c>
      <c r="P64" s="41"/>
      <c r="Q64" s="40">
        <f>AJAT!Q8</f>
        <v>0.49305555555555558</v>
      </c>
      <c r="R64" s="40">
        <f>AJAT!R8</f>
        <v>0.49478009259259265</v>
      </c>
      <c r="S64" s="41">
        <f>SUM(R64-Q64)</f>
        <v>1.7245370370370661E-3</v>
      </c>
      <c r="T64" s="41"/>
      <c r="U64" s="40">
        <f>AJAT!U8</f>
        <v>0.49965277777777778</v>
      </c>
      <c r="V64" s="40">
        <f>AJAT!V8</f>
        <v>0.50077546296296294</v>
      </c>
      <c r="W64" s="41">
        <f>SUM(V64-U64)</f>
        <v>1.1226851851851571E-3</v>
      </c>
      <c r="X64" s="91">
        <f>SUM(G64+K64+O64+S64+W64)</f>
        <v>6.6087962962962932E-3</v>
      </c>
      <c r="Y64" s="3">
        <f t="shared" si="0"/>
        <v>3.8194444444450415E-4</v>
      </c>
      <c r="Z64" s="2"/>
      <c r="AA64" s="3">
        <f t="shared" si="2"/>
        <v>2.7777777777777124E-3</v>
      </c>
    </row>
    <row r="65" spans="1:27" ht="15.75" x14ac:dyDescent="0.25">
      <c r="A65" s="54">
        <v>11</v>
      </c>
      <c r="B65" s="55" t="str">
        <f>Lähtöluettelo!B13</f>
        <v>Timo Nyyssönen</v>
      </c>
      <c r="C65" s="55" t="str">
        <f>Lähtöluettelo!C13</f>
        <v>       Se nopsa taas</v>
      </c>
      <c r="D65" s="45" t="str">
        <f>Lähtöluettelo!D13</f>
        <v>Seniorit</v>
      </c>
      <c r="E65" s="46">
        <f>AJAT!E13</f>
        <v>0.40277777777777773</v>
      </c>
      <c r="F65" s="46">
        <f>AJAT!F13</f>
        <v>0.40383101851851855</v>
      </c>
      <c r="G65" s="47">
        <f>SUM(F65-E65)</f>
        <v>1.0532407407408129E-3</v>
      </c>
      <c r="H65" s="47"/>
      <c r="I65" s="46">
        <f>AJAT!I13</f>
        <v>0.40763888888888888</v>
      </c>
      <c r="J65" s="46">
        <f>AJAT!J13</f>
        <v>0.40939814814814812</v>
      </c>
      <c r="K65" s="47">
        <f>SUM(J65-I65)</f>
        <v>1.7592592592592382E-3</v>
      </c>
      <c r="L65" s="47"/>
      <c r="M65" s="46">
        <f>AJAT!M13</f>
        <v>0.45277777777777778</v>
      </c>
      <c r="N65" s="46">
        <f>AJAT!N13</f>
        <v>0.45405092592592594</v>
      </c>
      <c r="O65" s="47">
        <f>SUM(N65-M65)</f>
        <v>1.2731481481481621E-3</v>
      </c>
      <c r="P65" s="47"/>
      <c r="Q65" s="46">
        <f>AJAT!Q13</f>
        <v>0.49409722222222219</v>
      </c>
      <c r="R65" s="46">
        <f>AJAT!R13</f>
        <v>0.49571759259259257</v>
      </c>
      <c r="S65" s="47">
        <f>SUM(R65-Q65)</f>
        <v>1.6203703703703831E-3</v>
      </c>
      <c r="T65" s="47"/>
      <c r="U65" s="46">
        <f>AJAT!U13</f>
        <v>0.50208333333333333</v>
      </c>
      <c r="V65" s="46">
        <f>AJAT!V13</f>
        <v>0.50312499999999993</v>
      </c>
      <c r="W65" s="47">
        <f>SUM(V65-U65)</f>
        <v>1.0416666666666075E-3</v>
      </c>
      <c r="X65" s="92">
        <f>SUM(G65+K65+O65+S65+W65)</f>
        <v>6.7476851851852038E-3</v>
      </c>
      <c r="Y65" s="3">
        <f t="shared" si="0"/>
        <v>1.388888888889106E-4</v>
      </c>
      <c r="Z65" s="2"/>
      <c r="AA65" s="3">
        <f t="shared" si="2"/>
        <v>2.916666666666623E-3</v>
      </c>
    </row>
    <row r="66" spans="1:27" ht="15.75" x14ac:dyDescent="0.25">
      <c r="A66" s="2">
        <v>76</v>
      </c>
      <c r="B66" s="10" t="str">
        <f>Lähtöluettelo!B68</f>
        <v>Aleksi Paakkarinen</v>
      </c>
      <c r="C66" s="10" t="str">
        <f>Lähtöluettelo!C68</f>
        <v>       Mummon vanha</v>
      </c>
      <c r="D66" s="16" t="str">
        <f>Lähtöluettelo!D68</f>
        <v>Historic</v>
      </c>
      <c r="E66" s="101">
        <f>AJAT!E74</f>
        <v>0.4236111111111111</v>
      </c>
      <c r="F66" s="101">
        <f>AJAT!F74</f>
        <v>0.42428240740740741</v>
      </c>
      <c r="G66" s="48">
        <f>SUM(F66-E66)</f>
        <v>6.7129629629630871E-4</v>
      </c>
      <c r="H66" s="48"/>
      <c r="I66" s="101">
        <f>AJAT!I74</f>
        <v>0.4284722222222222</v>
      </c>
      <c r="J66" s="101">
        <f>AJAT!J74</f>
        <v>0.43</v>
      </c>
      <c r="K66" s="48">
        <f>SUM(J66-I66)</f>
        <v>1.5277777777777946E-3</v>
      </c>
      <c r="L66" s="48"/>
      <c r="M66" s="101">
        <f>AJAT!M74</f>
        <v>0.46875</v>
      </c>
      <c r="N66" s="101">
        <f>AJAT!N74</f>
        <v>0.46981481481481485</v>
      </c>
      <c r="O66" s="48">
        <f>SUM(N66-M66)</f>
        <v>1.0648148148148517E-3</v>
      </c>
      <c r="P66" s="48"/>
      <c r="Q66" s="101">
        <f>AJAT!Q74</f>
        <v>0.50798611111111114</v>
      </c>
      <c r="R66" s="101">
        <f>AJAT!R74</f>
        <v>0.510625</v>
      </c>
      <c r="S66" s="48">
        <f>SUM(R66-Q66)</f>
        <v>2.6388888888888573E-3</v>
      </c>
      <c r="T66" s="48"/>
      <c r="U66" s="101">
        <f>AJAT!U74</f>
        <v>0.51527777777777783</v>
      </c>
      <c r="V66" s="101">
        <f>AJAT!V74</f>
        <v>0.51615740740740745</v>
      </c>
      <c r="W66" s="48">
        <f>SUM(V66-U66)</f>
        <v>8.796296296296191E-4</v>
      </c>
      <c r="X66" s="3">
        <f>SUM(G66+K66+O66+S66+W66)</f>
        <v>6.7824074074074314E-3</v>
      </c>
      <c r="Y66" s="3">
        <f t="shared" si="0"/>
        <v>3.472222222222765E-5</v>
      </c>
      <c r="Z66" s="2"/>
      <c r="AA66" s="3">
        <f t="shared" si="2"/>
        <v>2.9513888888888506E-3</v>
      </c>
    </row>
    <row r="67" spans="1:27" ht="15.75" x14ac:dyDescent="0.25">
      <c r="A67" s="2">
        <v>30</v>
      </c>
      <c r="B67" s="10" t="str">
        <f>Lähtöluettelo!B26</f>
        <v>Marko Sojonen </v>
      </c>
      <c r="C67" s="10" t="str">
        <f>Lähtöluettelo!C26</f>
        <v>       Työsuhde Polkupyörä</v>
      </c>
      <c r="D67" s="16" t="str">
        <f>Lähtöluettelo!D26</f>
        <v>Historic</v>
      </c>
      <c r="E67" s="101">
        <f>AJAT!E28</f>
        <v>0.40833333333333338</v>
      </c>
      <c r="F67" s="101">
        <f>AJAT!F28</f>
        <v>0.40912037037037036</v>
      </c>
      <c r="G67" s="48">
        <f>SUM(F67-E67)</f>
        <v>7.8703703703697503E-4</v>
      </c>
      <c r="H67" s="48"/>
      <c r="I67" s="101">
        <f>AJAT!I28</f>
        <v>0.41423611111111108</v>
      </c>
      <c r="J67" s="101">
        <f>AJAT!J28</f>
        <v>0.41597222222222219</v>
      </c>
      <c r="K67" s="48">
        <f>SUM(J67-I67)</f>
        <v>1.7361111111111049E-3</v>
      </c>
      <c r="L67" s="48"/>
      <c r="M67" s="101">
        <f>AJAT!M28</f>
        <v>0.45451388888888888</v>
      </c>
      <c r="N67" s="101">
        <f>AJAT!N28</f>
        <v>0.45589120370370373</v>
      </c>
      <c r="O67" s="48">
        <f>SUM(N67-M67)</f>
        <v>1.3773148148148451E-3</v>
      </c>
      <c r="P67" s="48"/>
      <c r="Q67" s="101">
        <f>AJAT!Q28</f>
        <v>0.51423611111111112</v>
      </c>
      <c r="R67" s="101">
        <f>AJAT!R28</f>
        <v>0.51619212962962957</v>
      </c>
      <c r="S67" s="48">
        <f>SUM(R67-Q67)</f>
        <v>1.9560185185184542E-3</v>
      </c>
      <c r="T67" s="48"/>
      <c r="U67" s="101">
        <f>AJAT!U28</f>
        <v>0.52152777777777781</v>
      </c>
      <c r="V67" s="101">
        <f>AJAT!V28</f>
        <v>0.52276620370370364</v>
      </c>
      <c r="W67" s="48">
        <f>SUM(V67-U67)</f>
        <v>1.2384259259258235E-3</v>
      </c>
      <c r="X67" s="3">
        <f>SUM(G67+K67+O67+S67+W67)</f>
        <v>7.0949074074072027E-3</v>
      </c>
      <c r="Y67" s="3">
        <f t="shared" si="0"/>
        <v>3.1249999999977129E-4</v>
      </c>
      <c r="Z67" s="2"/>
      <c r="AA67" s="3">
        <f t="shared" si="2"/>
        <v>3.2638888888886219E-3</v>
      </c>
    </row>
    <row r="68" spans="1:27" ht="15.75" x14ac:dyDescent="0.25">
      <c r="A68" s="7">
        <v>5</v>
      </c>
      <c r="B68" s="56" t="str">
        <f>Lähtöluettelo!B8</f>
        <v>Seija Suiteri</v>
      </c>
      <c r="C68" s="56" t="str">
        <f>Lähtöluettelo!C8</f>
        <v>    Helkama S2800</v>
      </c>
      <c r="D68" s="39" t="str">
        <f>Lähtöluettelo!D8</f>
        <v>Lady</v>
      </c>
      <c r="E68" s="40">
        <f>AJAT!E7</f>
        <v>0.40138888888888885</v>
      </c>
      <c r="F68" s="40">
        <f>AJAT!F7</f>
        <v>0.40248842592592587</v>
      </c>
      <c r="G68" s="41">
        <f>SUM(F68-E68)</f>
        <v>1.0995370370370239E-3</v>
      </c>
      <c r="H68" s="41"/>
      <c r="I68" s="40">
        <f>AJAT!I7</f>
        <v>0.4055555555555555</v>
      </c>
      <c r="J68" s="40">
        <f>AJAT!J7</f>
        <v>0.40728009259259257</v>
      </c>
      <c r="K68" s="41">
        <f>SUM(J68-I68)</f>
        <v>1.7245370370370661E-3</v>
      </c>
      <c r="L68" s="41"/>
      <c r="M68" s="40">
        <f>AJAT!M7</f>
        <v>0.4513888888888889</v>
      </c>
      <c r="N68" s="40">
        <f>AJAT!N7</f>
        <v>0.45270833333333332</v>
      </c>
      <c r="O68" s="41">
        <f>SUM(N68-M68)</f>
        <v>1.3194444444444287E-3</v>
      </c>
      <c r="P68" s="41"/>
      <c r="Q68" s="40">
        <f>AJAT!Q7</f>
        <v>0.4927083333333333</v>
      </c>
      <c r="R68" s="40">
        <f>AJAT!R7</f>
        <v>0.49474537037037036</v>
      </c>
      <c r="S68" s="41">
        <f>SUM(R68-Q68)</f>
        <v>2.0370370370370594E-3</v>
      </c>
      <c r="T68" s="41"/>
      <c r="U68" s="40">
        <f>AJAT!U7</f>
        <v>0.4993055555555555</v>
      </c>
      <c r="V68" s="40">
        <f>AJAT!V7</f>
        <v>0.5006828703703704</v>
      </c>
      <c r="W68" s="41">
        <f>SUM(V68-U68)</f>
        <v>1.3773148148149006E-3</v>
      </c>
      <c r="X68" s="91">
        <f>SUM(G68+K68+O68+S68+W68)</f>
        <v>7.5578703703704786E-3</v>
      </c>
      <c r="Y68" s="3">
        <f t="shared" si="0"/>
        <v>4.6296296296327588E-4</v>
      </c>
      <c r="Z68" s="2"/>
      <c r="AA68" s="3">
        <f t="shared" si="2"/>
        <v>3.7268518518518978E-3</v>
      </c>
    </row>
    <row r="69" spans="1:27" ht="15.75" x14ac:dyDescent="0.25">
      <c r="A69" s="7">
        <v>8</v>
      </c>
      <c r="B69" s="56" t="str">
        <f>Lähtöluettelo!B11</f>
        <v>Niina Siemssen</v>
      </c>
      <c r="C69" s="56" t="str">
        <f>Lähtöluettelo!C11</f>
        <v>    It Bike</v>
      </c>
      <c r="D69" s="39" t="str">
        <f>Lähtöluettelo!D11</f>
        <v>Lady</v>
      </c>
      <c r="E69" s="40">
        <f>AJAT!E10</f>
        <v>0.40243055555555557</v>
      </c>
      <c r="F69" s="40">
        <f>AJAT!F10</f>
        <v>0.40381944444444445</v>
      </c>
      <c r="G69" s="41">
        <f>SUM(F69-E69)</f>
        <v>1.388888888888884E-3</v>
      </c>
      <c r="H69" s="41"/>
      <c r="I69" s="40">
        <f>AJAT!I10</f>
        <v>0.40659722222222222</v>
      </c>
      <c r="J69" s="40">
        <f>AJAT!J10</f>
        <v>0.40856481481481483</v>
      </c>
      <c r="K69" s="41">
        <f>SUM(J69-I69)</f>
        <v>1.9675925925926041E-3</v>
      </c>
      <c r="L69" s="41"/>
      <c r="M69" s="40">
        <f>AJAT!M10</f>
        <v>0.4524305555555555</v>
      </c>
      <c r="N69" s="40">
        <f>AJAT!N10</f>
        <v>0.45390046296296299</v>
      </c>
      <c r="O69" s="41">
        <f>SUM(N69-M69)</f>
        <v>1.4699074074074892E-3</v>
      </c>
      <c r="P69" s="41"/>
      <c r="Q69" s="40">
        <f>AJAT!Q10</f>
        <v>0.49374999999999997</v>
      </c>
      <c r="R69" s="40">
        <f>AJAT!R10</f>
        <v>0.49576388888888889</v>
      </c>
      <c r="S69" s="41">
        <f>SUM(R69-Q69)</f>
        <v>2.0138888888889261E-3</v>
      </c>
      <c r="T69" s="41"/>
      <c r="U69" s="40">
        <f>AJAT!U10</f>
        <v>0.50069444444444444</v>
      </c>
      <c r="V69" s="40">
        <f>AJAT!V10</f>
        <v>0.50214120370370374</v>
      </c>
      <c r="W69" s="41">
        <f>SUM(V69-U69)</f>
        <v>1.4467592592593004E-3</v>
      </c>
      <c r="X69" s="91">
        <f>SUM(G69+K69+O69+S69+W69)</f>
        <v>8.2870370370372037E-3</v>
      </c>
      <c r="Y69" s="3">
        <f t="shared" ref="Y69:Y85" si="3">SUM(X69-X68)</f>
        <v>7.2916666666672514E-4</v>
      </c>
      <c r="Z69" s="2"/>
      <c r="AA69" s="3">
        <f t="shared" ref="AA69:AA85" si="4">X69-$X$3</f>
        <v>4.456018518518623E-3</v>
      </c>
    </row>
    <row r="70" spans="1:27" ht="15.75" x14ac:dyDescent="0.25">
      <c r="A70" s="2">
        <v>40</v>
      </c>
      <c r="B70" s="10" t="str">
        <f>Lähtöluettelo!B33</f>
        <v>Teemu Nyyssönen</v>
      </c>
      <c r="C70" s="10" t="str">
        <f>Lähtöluettelo!C33</f>
        <v>       Hankitaan</v>
      </c>
      <c r="D70" s="16" t="str">
        <f>Lähtöluettelo!D33</f>
        <v>Historic</v>
      </c>
      <c r="E70" s="101">
        <f>AJAT!E38</f>
        <v>0.41111111111111115</v>
      </c>
      <c r="F70" s="101">
        <f>AJAT!F38</f>
        <v>0.41174768518518517</v>
      </c>
      <c r="G70" s="48">
        <f>SUM(F70-E70)</f>
        <v>6.3657407407402555E-4</v>
      </c>
      <c r="H70" s="48"/>
      <c r="I70" s="101">
        <f>AJAT!I38</f>
        <v>0.41770833333333335</v>
      </c>
      <c r="J70" s="101">
        <f>AJAT!J38</f>
        <v>0.42120370370370369</v>
      </c>
      <c r="K70" s="48">
        <f>SUM(J70-I70)</f>
        <v>3.4953703703703431E-3</v>
      </c>
      <c r="L70" s="48"/>
      <c r="M70" s="101">
        <f>AJAT!M38</f>
        <v>0.45798611111111115</v>
      </c>
      <c r="N70" s="101">
        <f>AJAT!N38</f>
        <v>0.45936342592592588</v>
      </c>
      <c r="O70" s="48">
        <f>SUM(N70-M70)</f>
        <v>1.3773148148147341E-3</v>
      </c>
      <c r="P70" s="48"/>
      <c r="Q70" s="101">
        <f>AJAT!Q38</f>
        <v>0.49548611111111113</v>
      </c>
      <c r="R70" s="101">
        <f>AJAT!R38</f>
        <v>0.49827546296296293</v>
      </c>
      <c r="S70" s="48">
        <f>SUM(R70-Q70)</f>
        <v>2.7893518518518068E-3</v>
      </c>
      <c r="T70" s="48"/>
      <c r="U70" s="101">
        <f>AJAT!U38</f>
        <v>0.5024305555555556</v>
      </c>
      <c r="V70" s="101">
        <f>AJAT!V38</f>
        <v>0.50393518518518521</v>
      </c>
      <c r="W70" s="48">
        <f>SUM(V70-U70)</f>
        <v>1.5046296296296058E-3</v>
      </c>
      <c r="X70" s="3">
        <f>SUM(G70+K70+O70+S70+W70)</f>
        <v>9.8032407407405153E-3</v>
      </c>
      <c r="Y70" s="3">
        <f t="shared" si="3"/>
        <v>1.5162037037033116E-3</v>
      </c>
      <c r="Z70" s="2"/>
      <c r="AA70" s="3">
        <f t="shared" si="4"/>
        <v>5.9722222222219346E-3</v>
      </c>
    </row>
    <row r="71" spans="1:27" ht="15.75" x14ac:dyDescent="0.25">
      <c r="A71" s="57">
        <v>14</v>
      </c>
      <c r="B71" s="58" t="str">
        <f>Lähtöluettelo!B16</f>
        <v>Moisanen/Hälikkä</v>
      </c>
      <c r="C71" s="58" t="str">
        <f>Lähtöluettelo!C16</f>
        <v>       DP Duo</v>
      </c>
      <c r="D71" s="42" t="str">
        <f>Lähtöluettelo!D16</f>
        <v>WRC</v>
      </c>
      <c r="E71" s="43">
        <f>AJAT!E16</f>
        <v>0.40347222222222223</v>
      </c>
      <c r="F71" s="43">
        <f>AJAT!F16</f>
        <v>0.40506944444444443</v>
      </c>
      <c r="G71" s="44">
        <f>SUM(F71-E71)</f>
        <v>1.5972222222221943E-3</v>
      </c>
      <c r="H71" s="44"/>
      <c r="I71" s="43">
        <f>AJAT!I16</f>
        <v>0.40833333333333338</v>
      </c>
      <c r="J71" s="43">
        <f>AJAT!J16</f>
        <v>0.41050925925925924</v>
      </c>
      <c r="K71" s="44">
        <f>SUM(J71-I71)</f>
        <v>2.175925925925859E-3</v>
      </c>
      <c r="L71" s="44"/>
      <c r="M71" s="43">
        <f>AJAT!M16</f>
        <v>0.45347222222222222</v>
      </c>
      <c r="N71" s="43">
        <f>AJAT!N16</f>
        <v>0.45555555555555555</v>
      </c>
      <c r="O71" s="44">
        <f>SUM(N71-M71)</f>
        <v>2.0833333333333259E-3</v>
      </c>
      <c r="P71" s="44"/>
      <c r="Q71" s="43">
        <f>AJAT!Q16</f>
        <v>0.49479166666666669</v>
      </c>
      <c r="R71" s="43">
        <f>AJAT!R16</f>
        <v>0.49854166666666666</v>
      </c>
      <c r="S71" s="44">
        <f>SUM(R71-Q71)</f>
        <v>3.7499999999999756E-3</v>
      </c>
      <c r="T71" s="44"/>
      <c r="U71" s="43">
        <f>AJAT!U16</f>
        <v>0.50451388888888882</v>
      </c>
      <c r="V71" s="43">
        <f>AJAT!V16</f>
        <v>0.50649305555555557</v>
      </c>
      <c r="W71" s="44">
        <f>SUM(V71-U71)</f>
        <v>1.979166666666754E-3</v>
      </c>
      <c r="X71" s="94">
        <f>SUM(G71+K71+O71+S71+W71)</f>
        <v>1.1585648148148109E-2</v>
      </c>
      <c r="Y71" s="3">
        <f t="shared" si="3"/>
        <v>1.7824074074075935E-3</v>
      </c>
      <c r="Z71" s="2"/>
      <c r="AA71" s="3">
        <f t="shared" si="4"/>
        <v>7.7546296296295281E-3</v>
      </c>
    </row>
    <row r="72" spans="1:27" ht="15.75" x14ac:dyDescent="0.25">
      <c r="A72" s="59">
        <v>24</v>
      </c>
      <c r="B72" s="60" t="e">
        <f>Lähtöluettelo!#REF!</f>
        <v>#REF!</v>
      </c>
      <c r="C72" s="60" t="e">
        <f>Lähtöluettelo!#REF!</f>
        <v>#REF!</v>
      </c>
      <c r="D72" s="49" t="e">
        <f>Lähtöluettelo!#REF!</f>
        <v>#REF!</v>
      </c>
      <c r="E72" s="50">
        <f>AJAT!E22</f>
        <v>0.40636574074074078</v>
      </c>
      <c r="F72" s="50">
        <f>AJAT!F22</f>
        <v>0.40983796296296293</v>
      </c>
      <c r="G72" s="51">
        <f>SUM(F72-E72)</f>
        <v>3.4722222222221544E-3</v>
      </c>
      <c r="H72" s="51"/>
      <c r="I72" s="50">
        <f>AJAT!I22</f>
        <v>0.41192129629629631</v>
      </c>
      <c r="J72" s="50">
        <f>AJAT!J22</f>
        <v>0.41539351851851852</v>
      </c>
      <c r="K72" s="51">
        <f>SUM(J72-I72)</f>
        <v>3.4722222222222099E-3</v>
      </c>
      <c r="L72" s="51"/>
      <c r="M72" s="50">
        <f>AJAT!M22</f>
        <v>0.47268518518518521</v>
      </c>
      <c r="N72" s="50">
        <f>AJAT!N22</f>
        <v>0.47615740740740736</v>
      </c>
      <c r="O72" s="51">
        <f>SUM(N72-M72)</f>
        <v>3.4722222222221544E-3</v>
      </c>
      <c r="P72" s="51"/>
      <c r="Q72" s="50">
        <f>AJAT!Q22</f>
        <v>0.51226851851851851</v>
      </c>
      <c r="R72" s="50">
        <f>AJAT!R22</f>
        <v>0.51574074074074072</v>
      </c>
      <c r="S72" s="51">
        <f>SUM(R72-Q72)</f>
        <v>3.4722222222222099E-3</v>
      </c>
      <c r="T72" s="51"/>
      <c r="U72" s="50">
        <f>AJAT!U22</f>
        <v>0.51956018518518521</v>
      </c>
      <c r="V72" s="50">
        <f>AJAT!V22</f>
        <v>0.52303240740740742</v>
      </c>
      <c r="W72" s="51">
        <f>SUM(V72-U72)</f>
        <v>3.4722222222222099E-3</v>
      </c>
      <c r="X72" s="93">
        <f>SUM(G72+K72+O72+S72+W72)</f>
        <v>1.7361111111110938E-2</v>
      </c>
      <c r="Y72" s="3">
        <f t="shared" si="3"/>
        <v>5.7754629629628296E-3</v>
      </c>
      <c r="Z72" s="2"/>
      <c r="AA72" s="3">
        <f t="shared" si="4"/>
        <v>1.3530092592592358E-2</v>
      </c>
    </row>
    <row r="73" spans="1:27" ht="15.75" x14ac:dyDescent="0.25">
      <c r="A73" s="57">
        <v>32</v>
      </c>
      <c r="B73" s="58" t="e">
        <f>Lähtöluettelo!#REF!</f>
        <v>#REF!</v>
      </c>
      <c r="C73" s="58" t="e">
        <f>Lähtöluettelo!#REF!</f>
        <v>#REF!</v>
      </c>
      <c r="D73" s="42" t="e">
        <f>Lähtöluettelo!#REF!</f>
        <v>#REF!</v>
      </c>
      <c r="E73" s="43">
        <f>AJAT!E30</f>
        <v>0.40856481481481483</v>
      </c>
      <c r="F73" s="43">
        <f>AJAT!F30</f>
        <v>0.41203703703703703</v>
      </c>
      <c r="G73" s="44">
        <f>SUM(F73-E73)</f>
        <v>3.4722222222222099E-3</v>
      </c>
      <c r="H73" s="44"/>
      <c r="I73" s="43">
        <f>AJAT!I30</f>
        <v>0.41446759259259264</v>
      </c>
      <c r="J73" s="43">
        <f>AJAT!J30</f>
        <v>0.41793981481481479</v>
      </c>
      <c r="K73" s="44">
        <f>SUM(J73-I73)</f>
        <v>3.4722222222221544E-3</v>
      </c>
      <c r="L73" s="44"/>
      <c r="M73" s="43">
        <f>AJAT!M30</f>
        <v>0.45474537037037038</v>
      </c>
      <c r="N73" s="43">
        <f>AJAT!N30</f>
        <v>0.45821759259259259</v>
      </c>
      <c r="O73" s="44">
        <f>SUM(N73-M73)</f>
        <v>3.4722222222222099E-3</v>
      </c>
      <c r="P73" s="44"/>
      <c r="Q73" s="43">
        <f>AJAT!Q30</f>
        <v>0.51446759259259256</v>
      </c>
      <c r="R73" s="43">
        <f>AJAT!R30</f>
        <v>0.51793981481481477</v>
      </c>
      <c r="S73" s="44">
        <f>SUM(R73-Q73)</f>
        <v>3.4722222222222099E-3</v>
      </c>
      <c r="T73" s="44"/>
      <c r="U73" s="43">
        <f>AJAT!U30</f>
        <v>0.52175925925925926</v>
      </c>
      <c r="V73" s="43">
        <f>AJAT!V30</f>
        <v>0.52523148148148147</v>
      </c>
      <c r="W73" s="44">
        <f>SUM(V73-U73)</f>
        <v>3.4722222222222099E-3</v>
      </c>
      <c r="X73" s="94">
        <f>SUM(G73+K73+O73+S73+W73)</f>
        <v>1.7361111111110994E-2</v>
      </c>
      <c r="Y73" s="3">
        <f t="shared" si="3"/>
        <v>5.5511151231257827E-17</v>
      </c>
      <c r="Z73" s="2"/>
      <c r="AA73" s="3">
        <f t="shared" si="4"/>
        <v>1.3530092592592413E-2</v>
      </c>
    </row>
    <row r="74" spans="1:27" ht="15.75" x14ac:dyDescent="0.25">
      <c r="A74" s="54">
        <v>10</v>
      </c>
      <c r="B74" s="55" t="str">
        <f>Lähtöluettelo!B12</f>
        <v>Asko autio </v>
      </c>
      <c r="C74" s="55" t="str">
        <f>Lähtöluettelo!C12</f>
        <v>       ?</v>
      </c>
      <c r="D74" s="45" t="str">
        <f>Lähtöluettelo!D12</f>
        <v>Seniorit</v>
      </c>
      <c r="E74" s="46">
        <f>AJAT!E12</f>
        <v>0.40254629629629629</v>
      </c>
      <c r="F74" s="46">
        <f>AJAT!F12</f>
        <v>0.4060185185185185</v>
      </c>
      <c r="G74" s="47">
        <f>SUM(F74-E74)</f>
        <v>3.4722222222222099E-3</v>
      </c>
      <c r="H74" s="47"/>
      <c r="I74" s="46">
        <f>AJAT!I12</f>
        <v>0.40682870370370372</v>
      </c>
      <c r="J74" s="46">
        <f>AJAT!J12</f>
        <v>0.41030092592592587</v>
      </c>
      <c r="K74" s="47">
        <f>SUM(J74-I74)</f>
        <v>3.4722222222221544E-3</v>
      </c>
      <c r="L74" s="47"/>
      <c r="M74" s="46">
        <f>AJAT!M12</f>
        <v>0.45266203703703706</v>
      </c>
      <c r="N74" s="46">
        <f>AJAT!N12</f>
        <v>0.45613425925925927</v>
      </c>
      <c r="O74" s="47">
        <f>SUM(N74-M74)</f>
        <v>3.4722222222222099E-3</v>
      </c>
      <c r="P74" s="47"/>
      <c r="Q74" s="46">
        <f>AJAT!Q12</f>
        <v>0.49398148148148152</v>
      </c>
      <c r="R74" s="46">
        <f>AJAT!R12</f>
        <v>0.49745370370370368</v>
      </c>
      <c r="S74" s="47">
        <f>SUM(R74-Q74)</f>
        <v>3.4722222222221544E-3</v>
      </c>
      <c r="T74" s="47"/>
      <c r="U74" s="46">
        <f>AJAT!U12</f>
        <v>0.50092592592592589</v>
      </c>
      <c r="V74" s="46">
        <f>AJAT!V12</f>
        <v>0.50439814814814821</v>
      </c>
      <c r="W74" s="47">
        <f>SUM(V74-U74)</f>
        <v>3.4722222222223209E-3</v>
      </c>
      <c r="X74" s="92">
        <f>SUM(G74+K74+O74+S74+W74)</f>
        <v>1.7361111111111049E-2</v>
      </c>
      <c r="Y74" s="3">
        <f t="shared" si="3"/>
        <v>5.5511151231257827E-17</v>
      </c>
      <c r="Z74" s="2"/>
      <c r="AA74" s="3">
        <f t="shared" si="4"/>
        <v>1.3530092592592469E-2</v>
      </c>
    </row>
    <row r="75" spans="1:27" ht="15.75" x14ac:dyDescent="0.25">
      <c r="A75" s="57">
        <v>84</v>
      </c>
      <c r="B75" s="58" t="e">
        <f>Lähtöluettelo!#REF!</f>
        <v>#REF!</v>
      </c>
      <c r="C75" s="58" t="e">
        <f>Lähtöluettelo!#REF!</f>
        <v>#REF!</v>
      </c>
      <c r="D75" s="42" t="e">
        <f>Lähtöluettelo!#REF!</f>
        <v>#REF!</v>
      </c>
      <c r="E75" s="43">
        <f>AJAT!E82</f>
        <v>0.42523148148148149</v>
      </c>
      <c r="F75" s="43">
        <f>AJAT!F82</f>
        <v>0.42870370370370375</v>
      </c>
      <c r="G75" s="44">
        <f>SUM(F75-E75)</f>
        <v>3.4722222222222654E-3</v>
      </c>
      <c r="H75" s="44"/>
      <c r="I75" s="43">
        <f>AJAT!I82</f>
        <v>0.43009259259259264</v>
      </c>
      <c r="J75" s="43">
        <f>AJAT!J82</f>
        <v>0.43356481481481479</v>
      </c>
      <c r="K75" s="44">
        <f>SUM(J75-I75)</f>
        <v>3.4722222222221544E-3</v>
      </c>
      <c r="L75" s="44"/>
      <c r="M75" s="43">
        <f>AJAT!M82</f>
        <v>0.47037037037037038</v>
      </c>
      <c r="N75" s="43">
        <f>AJAT!N82</f>
        <v>0.47384259259259259</v>
      </c>
      <c r="O75" s="44">
        <f>SUM(N75-M75)</f>
        <v>3.4722222222222099E-3</v>
      </c>
      <c r="P75" s="44"/>
      <c r="Q75" s="43">
        <f>AJAT!Q82</f>
        <v>0.50960648148148147</v>
      </c>
      <c r="R75" s="43">
        <f>AJAT!R82</f>
        <v>0.51307870370370368</v>
      </c>
      <c r="S75" s="44">
        <f>SUM(R75-Q75)</f>
        <v>3.4722222222222099E-3</v>
      </c>
      <c r="T75" s="44"/>
      <c r="U75" s="43">
        <f>AJAT!U82</f>
        <v>0.51689814814814816</v>
      </c>
      <c r="V75" s="43">
        <f>AJAT!V82</f>
        <v>0.52037037037037037</v>
      </c>
      <c r="W75" s="44">
        <f>SUM(V75-U75)</f>
        <v>3.4722222222222099E-3</v>
      </c>
      <c r="X75" s="94">
        <f>SUM(G75+K75+O75+S75+W75)</f>
        <v>1.7361111111111049E-2</v>
      </c>
      <c r="Y75" s="3">
        <f t="shared" si="3"/>
        <v>0</v>
      </c>
      <c r="Z75" s="2"/>
      <c r="AA75" s="3">
        <f t="shared" si="4"/>
        <v>1.3530092592592469E-2</v>
      </c>
    </row>
    <row r="76" spans="1:27" ht="15.75" x14ac:dyDescent="0.25">
      <c r="A76" s="54">
        <v>13</v>
      </c>
      <c r="B76" s="55" t="str">
        <f>Lähtöluettelo!B15</f>
        <v>Hannu Antila *</v>
      </c>
      <c r="C76" s="55" t="str">
        <f>Lähtöluettelo!C15</f>
        <v>       ?</v>
      </c>
      <c r="D76" s="45" t="str">
        <f>Lähtöluettelo!D15</f>
        <v>Seniorit</v>
      </c>
      <c r="E76" s="46">
        <f>AJAT!E15</f>
        <v>0.40324074074074073</v>
      </c>
      <c r="F76" s="46">
        <f>AJAT!F15</f>
        <v>0.40671296296296294</v>
      </c>
      <c r="G76" s="47">
        <f>SUM(F76-E76)</f>
        <v>3.4722222222222099E-3</v>
      </c>
      <c r="H76" s="47"/>
      <c r="I76" s="46">
        <f>AJAT!I15</f>
        <v>0.40810185185185183</v>
      </c>
      <c r="J76" s="46">
        <f>AJAT!J15</f>
        <v>0.41157407407407409</v>
      </c>
      <c r="K76" s="47">
        <f>SUM(J76-I76)</f>
        <v>3.4722222222222654E-3</v>
      </c>
      <c r="L76" s="47"/>
      <c r="M76" s="46">
        <f>AJAT!M15</f>
        <v>0.45324074074074078</v>
      </c>
      <c r="N76" s="46">
        <f>AJAT!N15</f>
        <v>0.45671296296296293</v>
      </c>
      <c r="O76" s="47">
        <f>SUM(N76-M76)</f>
        <v>3.4722222222221544E-3</v>
      </c>
      <c r="P76" s="47"/>
      <c r="Q76" s="46">
        <f>AJAT!Q15</f>
        <v>0.49456018518518513</v>
      </c>
      <c r="R76" s="46">
        <f>AJAT!R15</f>
        <v>0.4980324074074074</v>
      </c>
      <c r="S76" s="47">
        <f>SUM(R76-Q76)</f>
        <v>3.4722222222222654E-3</v>
      </c>
      <c r="T76" s="47"/>
      <c r="U76" s="46">
        <f>AJAT!U15</f>
        <v>0.50115740740740744</v>
      </c>
      <c r="V76" s="46">
        <f>AJAT!V15</f>
        <v>0.50462962962962965</v>
      </c>
      <c r="W76" s="47">
        <f>SUM(V76-U76)</f>
        <v>3.4722222222222099E-3</v>
      </c>
      <c r="X76" s="92">
        <f>SUM(G76+K76+O76+S76+W76)</f>
        <v>1.7361111111111105E-2</v>
      </c>
      <c r="Y76" s="3">
        <f t="shared" si="3"/>
        <v>5.5511151231257827E-17</v>
      </c>
      <c r="Z76" s="2"/>
      <c r="AA76" s="3">
        <f t="shared" si="4"/>
        <v>1.3530092592592524E-2</v>
      </c>
    </row>
    <row r="77" spans="1:27" ht="15.75" x14ac:dyDescent="0.25">
      <c r="A77" s="2">
        <v>15</v>
      </c>
      <c r="B77" s="10" t="e">
        <f>Lähtöluettelo!#REF!</f>
        <v>#REF!</v>
      </c>
      <c r="C77" s="10" t="e">
        <f>Lähtöluettelo!#REF!</f>
        <v>#REF!</v>
      </c>
      <c r="D77" s="16" t="e">
        <f>Lähtöluettelo!#REF!</f>
        <v>#REF!</v>
      </c>
      <c r="E77" s="101">
        <f>AJAT!E17</f>
        <v>0.40358796296296301</v>
      </c>
      <c r="F77" s="101">
        <f>AJAT!F17</f>
        <v>0.40706018518518516</v>
      </c>
      <c r="G77" s="48">
        <f>SUM(F77-E77)</f>
        <v>3.4722222222221544E-3</v>
      </c>
      <c r="H77" s="48"/>
      <c r="I77" s="101">
        <f>AJAT!I17</f>
        <v>0.40844907407407405</v>
      </c>
      <c r="J77" s="101">
        <f>AJAT!J17</f>
        <v>0.41192129629629631</v>
      </c>
      <c r="K77" s="48">
        <f>SUM(J77-I77)</f>
        <v>3.4722222222222654E-3</v>
      </c>
      <c r="L77" s="48"/>
      <c r="M77" s="101">
        <f>AJAT!M17</f>
        <v>0.45358796296296294</v>
      </c>
      <c r="N77" s="101">
        <f>AJAT!N17</f>
        <v>0.45706018518518521</v>
      </c>
      <c r="O77" s="48">
        <f>SUM(N77-M77)</f>
        <v>3.4722222222222654E-3</v>
      </c>
      <c r="P77" s="48"/>
      <c r="Q77" s="101">
        <f>AJAT!Q17</f>
        <v>0.49490740740740741</v>
      </c>
      <c r="R77" s="101">
        <f>AJAT!R17</f>
        <v>0.49837962962962962</v>
      </c>
      <c r="S77" s="48">
        <f>SUM(R77-Q77)</f>
        <v>3.4722222222222099E-3</v>
      </c>
      <c r="T77" s="48"/>
      <c r="U77" s="101">
        <f>AJAT!U17</f>
        <v>0.50462962962962965</v>
      </c>
      <c r="V77" s="101">
        <f>AJAT!V17</f>
        <v>0.50810185185185186</v>
      </c>
      <c r="W77" s="48">
        <f>SUM(V77-U77)</f>
        <v>3.4722222222222099E-3</v>
      </c>
      <c r="X77" s="3">
        <f>SUM(G77+K77+O77+S77+W77)</f>
        <v>1.7361111111111105E-2</v>
      </c>
      <c r="Y77" s="3">
        <f t="shared" si="3"/>
        <v>0</v>
      </c>
      <c r="Z77" s="2"/>
      <c r="AA77" s="3">
        <f t="shared" si="4"/>
        <v>1.3530092592592524E-2</v>
      </c>
    </row>
    <row r="78" spans="1:27" ht="15.75" x14ac:dyDescent="0.25">
      <c r="A78" s="2">
        <v>31</v>
      </c>
      <c r="B78" s="10" t="e">
        <f>Lähtöluettelo!#REF!</f>
        <v>#REF!</v>
      </c>
      <c r="C78" s="10" t="e">
        <f>Lähtöluettelo!#REF!</f>
        <v>#REF!</v>
      </c>
      <c r="D78" s="16" t="e">
        <f>Lähtöluettelo!#REF!</f>
        <v>#REF!</v>
      </c>
      <c r="E78" s="101">
        <f>AJAT!E29</f>
        <v>0.40844907407407405</v>
      </c>
      <c r="F78" s="101">
        <f>AJAT!F29</f>
        <v>0.41192129629629631</v>
      </c>
      <c r="G78" s="48">
        <f>SUM(F78-E78)</f>
        <v>3.4722222222222654E-3</v>
      </c>
      <c r="H78" s="48"/>
      <c r="I78" s="101">
        <f>AJAT!I29</f>
        <v>0.41435185185185186</v>
      </c>
      <c r="J78" s="101">
        <f>AJAT!J29</f>
        <v>0.41782407407407413</v>
      </c>
      <c r="K78" s="48">
        <f>SUM(J78-I78)</f>
        <v>3.4722222222222654E-3</v>
      </c>
      <c r="L78" s="48"/>
      <c r="M78" s="101">
        <f>AJAT!M29</f>
        <v>0.45462962962962966</v>
      </c>
      <c r="N78" s="101">
        <f>AJAT!N29</f>
        <v>0.45810185185185182</v>
      </c>
      <c r="O78" s="48">
        <f>SUM(N78-M78)</f>
        <v>3.4722222222221544E-3</v>
      </c>
      <c r="P78" s="48"/>
      <c r="Q78" s="101">
        <f>AJAT!Q29</f>
        <v>0.51435185185185184</v>
      </c>
      <c r="R78" s="101">
        <f>AJAT!R29</f>
        <v>0.51782407407407405</v>
      </c>
      <c r="S78" s="48">
        <f>SUM(R78-Q78)</f>
        <v>3.4722222222222099E-3</v>
      </c>
      <c r="T78" s="48"/>
      <c r="U78" s="101">
        <f>AJAT!U29</f>
        <v>0.52164351851851853</v>
      </c>
      <c r="V78" s="101">
        <f>AJAT!V29</f>
        <v>0.52511574074074074</v>
      </c>
      <c r="W78" s="48">
        <f>SUM(V78-U78)</f>
        <v>3.4722222222222099E-3</v>
      </c>
      <c r="X78" s="3">
        <f>SUM(G78+K78+O78+S78+W78)</f>
        <v>1.7361111111111105E-2</v>
      </c>
      <c r="Y78" s="3">
        <f t="shared" si="3"/>
        <v>0</v>
      </c>
      <c r="Z78" s="2"/>
      <c r="AA78" s="3">
        <f t="shared" si="4"/>
        <v>1.3530092592592524E-2</v>
      </c>
    </row>
    <row r="79" spans="1:27" ht="15.75" x14ac:dyDescent="0.25">
      <c r="A79" s="2">
        <v>80</v>
      </c>
      <c r="B79" s="10" t="str">
        <f>Lähtöluettelo!B71</f>
        <v>Mika Lindeqvist *</v>
      </c>
      <c r="C79" s="10" t="str">
        <f>Lähtöluettelo!C71</f>
        <v>       Kronan Swedish Army Limited Edition</v>
      </c>
      <c r="D79" s="16" t="str">
        <f>Lähtöluettelo!D71</f>
        <v>Historic</v>
      </c>
      <c r="E79" s="101">
        <f>AJAT!E78</f>
        <v>0.42442129629629632</v>
      </c>
      <c r="F79" s="101">
        <f>AJAT!F78</f>
        <v>0.42789351851851848</v>
      </c>
      <c r="G79" s="48">
        <f>SUM(F79-E79)</f>
        <v>3.4722222222221544E-3</v>
      </c>
      <c r="H79" s="48"/>
      <c r="I79" s="101">
        <f>AJAT!I78</f>
        <v>0.42928240740740736</v>
      </c>
      <c r="J79" s="101">
        <f>AJAT!J78</f>
        <v>0.43275462962962963</v>
      </c>
      <c r="K79" s="48">
        <f>SUM(J79-I79)</f>
        <v>3.4722222222222654E-3</v>
      </c>
      <c r="L79" s="48"/>
      <c r="M79" s="101">
        <f>AJAT!M78</f>
        <v>0.46956018518518516</v>
      </c>
      <c r="N79" s="101">
        <f>AJAT!N78</f>
        <v>0.47303240740740743</v>
      </c>
      <c r="O79" s="48">
        <f>SUM(N79-M79)</f>
        <v>3.4722222222222654E-3</v>
      </c>
      <c r="P79" s="48"/>
      <c r="Q79" s="101">
        <f>AJAT!Q78</f>
        <v>0.5087962962962963</v>
      </c>
      <c r="R79" s="101">
        <f>AJAT!R78</f>
        <v>0.51226851851851851</v>
      </c>
      <c r="S79" s="48">
        <f>SUM(R79-Q79)</f>
        <v>3.4722222222222099E-3</v>
      </c>
      <c r="T79" s="48"/>
      <c r="U79" s="101">
        <f>AJAT!U78</f>
        <v>0.516087962962963</v>
      </c>
      <c r="V79" s="101">
        <f>AJAT!V78</f>
        <v>0.51956018518518521</v>
      </c>
      <c r="W79" s="48">
        <f>SUM(V79-U79)</f>
        <v>3.4722222222222099E-3</v>
      </c>
      <c r="X79" s="3">
        <f>SUM(G79+K79+O79+S79+W79)</f>
        <v>1.7361111111111105E-2</v>
      </c>
      <c r="Y79" s="3">
        <f t="shared" si="3"/>
        <v>0</v>
      </c>
      <c r="Z79" s="2"/>
      <c r="AA79" s="3">
        <f t="shared" si="4"/>
        <v>1.3530092592592524E-2</v>
      </c>
    </row>
    <row r="80" spans="1:27" ht="15.75" x14ac:dyDescent="0.25">
      <c r="A80" s="57">
        <v>83</v>
      </c>
      <c r="B80" s="58" t="e">
        <f>Lähtöluettelo!#REF!</f>
        <v>#REF!</v>
      </c>
      <c r="C80" s="58" t="e">
        <f>Lähtöluettelo!#REF!</f>
        <v>#REF!</v>
      </c>
      <c r="D80" s="42" t="e">
        <f>Lähtöluettelo!#REF!</f>
        <v>#REF!</v>
      </c>
      <c r="E80" s="43">
        <f>AJAT!E81</f>
        <v>0.42511574074074071</v>
      </c>
      <c r="F80" s="43">
        <f>AJAT!F81</f>
        <v>0.42858796296296298</v>
      </c>
      <c r="G80" s="44">
        <f>SUM(F80-E80)</f>
        <v>3.4722222222222654E-3</v>
      </c>
      <c r="H80" s="44"/>
      <c r="I80" s="43">
        <f>AJAT!I81</f>
        <v>0.42997685185185186</v>
      </c>
      <c r="J80" s="43">
        <f>AJAT!J81</f>
        <v>0.43344907407407413</v>
      </c>
      <c r="K80" s="44">
        <f>SUM(J80-I80)</f>
        <v>3.4722222222222654E-3</v>
      </c>
      <c r="L80" s="44"/>
      <c r="M80" s="43">
        <f>AJAT!M81</f>
        <v>0.47025462962962966</v>
      </c>
      <c r="N80" s="43">
        <f>AJAT!N81</f>
        <v>0.47372685185185182</v>
      </c>
      <c r="O80" s="44">
        <f>SUM(N80-M80)</f>
        <v>3.4722222222221544E-3</v>
      </c>
      <c r="P80" s="44"/>
      <c r="Q80" s="43">
        <f>AJAT!Q81</f>
        <v>0.50949074074074074</v>
      </c>
      <c r="R80" s="43">
        <f>AJAT!R81</f>
        <v>0.51296296296296295</v>
      </c>
      <c r="S80" s="44">
        <f>SUM(R80-Q80)</f>
        <v>3.4722222222222099E-3</v>
      </c>
      <c r="T80" s="44"/>
      <c r="U80" s="43">
        <f>AJAT!U81</f>
        <v>0.51678240740740744</v>
      </c>
      <c r="V80" s="43">
        <f>AJAT!V81</f>
        <v>0.52025462962962965</v>
      </c>
      <c r="W80" s="44">
        <f>SUM(V80-U80)</f>
        <v>3.4722222222222099E-3</v>
      </c>
      <c r="X80" s="94">
        <f>SUM(G80+K80+O80+S80+W80)</f>
        <v>1.7361111111111105E-2</v>
      </c>
      <c r="Y80" s="3">
        <f t="shared" si="3"/>
        <v>0</v>
      </c>
      <c r="Z80" s="2"/>
      <c r="AA80" s="3">
        <f t="shared" si="4"/>
        <v>1.3530092592592524E-2</v>
      </c>
    </row>
    <row r="81" spans="1:27" ht="15.75" x14ac:dyDescent="0.25">
      <c r="A81" s="59">
        <v>45</v>
      </c>
      <c r="B81" s="60" t="e">
        <f>Lähtöluettelo!#REF!</f>
        <v>#REF!</v>
      </c>
      <c r="C81" s="60" t="e">
        <f>Lähtöluettelo!#REF!</f>
        <v>#REF!</v>
      </c>
      <c r="D81" s="49" t="e">
        <f>Lähtöluettelo!#REF!</f>
        <v>#REF!</v>
      </c>
      <c r="E81" s="50">
        <f>AJAT!E43</f>
        <v>0.4133101851851852</v>
      </c>
      <c r="F81" s="50">
        <f>AJAT!F43</f>
        <v>0.41678240740740741</v>
      </c>
      <c r="G81" s="51">
        <f>SUM(F81-E81)</f>
        <v>3.4722222222222099E-3</v>
      </c>
      <c r="H81" s="51"/>
      <c r="I81" s="50">
        <f>AJAT!I43</f>
        <v>0.41817129629629629</v>
      </c>
      <c r="J81" s="50">
        <f>AJAT!J43</f>
        <v>0.4216435185185185</v>
      </c>
      <c r="K81" s="51">
        <f>SUM(J81-I81)</f>
        <v>3.4722222222222099E-3</v>
      </c>
      <c r="L81" s="51"/>
      <c r="M81" s="50">
        <f>AJAT!M43</f>
        <v>0.45844907407407409</v>
      </c>
      <c r="N81" s="50">
        <f>AJAT!N43</f>
        <v>0.46192129629629625</v>
      </c>
      <c r="O81" s="51">
        <f>SUM(N81-M81)</f>
        <v>3.4722222222221544E-3</v>
      </c>
      <c r="P81" s="51"/>
      <c r="Q81" s="50">
        <f>AJAT!Q43</f>
        <v>0.49768518518518517</v>
      </c>
      <c r="R81" s="50">
        <f>AJAT!R43</f>
        <v>0.50115740740740744</v>
      </c>
      <c r="S81" s="51">
        <f>SUM(R81-Q81)</f>
        <v>3.4722222222222654E-3</v>
      </c>
      <c r="T81" s="51"/>
      <c r="U81" s="50">
        <f>AJAT!U43</f>
        <v>0.50428240740740737</v>
      </c>
      <c r="V81" s="50">
        <f>AJAT!V43</f>
        <v>0.50775462962962969</v>
      </c>
      <c r="W81" s="51">
        <f>SUM(V81-U81)</f>
        <v>3.4722222222223209E-3</v>
      </c>
      <c r="X81" s="93">
        <f>SUM(G81+K81+O81+S81+W81)</f>
        <v>1.736111111111116E-2</v>
      </c>
      <c r="Y81" s="3">
        <f t="shared" si="3"/>
        <v>5.5511151231257827E-17</v>
      </c>
      <c r="Z81" s="2"/>
      <c r="AA81" s="3">
        <f t="shared" si="4"/>
        <v>1.353009259259258E-2</v>
      </c>
    </row>
    <row r="82" spans="1:27" ht="15.75" x14ac:dyDescent="0.25">
      <c r="A82" s="2">
        <v>55</v>
      </c>
      <c r="B82" s="10" t="str">
        <f>Lähtöluettelo!B47</f>
        <v>Mika Porkka *</v>
      </c>
      <c r="C82" s="10" t="str">
        <f>Lähtöluettelo!C47</f>
        <v>       Helkama Hyper</v>
      </c>
      <c r="D82" s="16" t="str">
        <f>Lähtöluettelo!D47</f>
        <v>Historic</v>
      </c>
      <c r="E82" s="101">
        <f>AJAT!E53</f>
        <v>0.41643518518518513</v>
      </c>
      <c r="F82" s="101">
        <f>AJAT!F53</f>
        <v>0.4199074074074074</v>
      </c>
      <c r="G82" s="48">
        <f>SUM(F82-E82)</f>
        <v>3.4722222222222654E-3</v>
      </c>
      <c r="H82" s="48"/>
      <c r="I82" s="101">
        <f>AJAT!I53</f>
        <v>0.42094907407407406</v>
      </c>
      <c r="J82" s="101">
        <f>AJAT!J53</f>
        <v>0.42442129629629632</v>
      </c>
      <c r="K82" s="48">
        <f>SUM(J82-I82)</f>
        <v>3.4722222222222654E-3</v>
      </c>
      <c r="L82" s="48"/>
      <c r="M82" s="101">
        <f>AJAT!M53</f>
        <v>0.46157407407407408</v>
      </c>
      <c r="N82" s="101">
        <f>AJAT!N53</f>
        <v>0.46504629629629629</v>
      </c>
      <c r="O82" s="48">
        <f>SUM(N82-M82)</f>
        <v>3.4722222222222099E-3</v>
      </c>
      <c r="P82" s="48"/>
      <c r="Q82" s="101">
        <f>AJAT!Q53</f>
        <v>0.50081018518518516</v>
      </c>
      <c r="R82" s="101">
        <f>AJAT!R53</f>
        <v>0.50428240740740737</v>
      </c>
      <c r="S82" s="48">
        <f>SUM(R82-Q82)</f>
        <v>3.4722222222222099E-3</v>
      </c>
      <c r="T82" s="48"/>
      <c r="U82" s="101">
        <f>AJAT!U53</f>
        <v>0.50810185185185186</v>
      </c>
      <c r="V82" s="101">
        <f>AJAT!V53</f>
        <v>0.51157407407407407</v>
      </c>
      <c r="W82" s="48">
        <f>SUM(V82-U82)</f>
        <v>3.4722222222222099E-3</v>
      </c>
      <c r="X82" s="3">
        <f>SUM(G82+K82+O82+S82+W82)</f>
        <v>1.736111111111116E-2</v>
      </c>
      <c r="Y82" s="3">
        <f>SUM(X82-X81)</f>
        <v>0</v>
      </c>
      <c r="Z82" s="2"/>
      <c r="AA82" s="3">
        <f t="shared" si="4"/>
        <v>1.353009259259258E-2</v>
      </c>
    </row>
    <row r="83" spans="1:27" ht="15.75" x14ac:dyDescent="0.25">
      <c r="A83" s="7">
        <v>9</v>
      </c>
      <c r="B83" s="56" t="e">
        <f>Lähtöluettelo!#REF!</f>
        <v>#REF!</v>
      </c>
      <c r="C83" s="56" t="e">
        <f>Lähtöluettelo!#REF!</f>
        <v>#REF!</v>
      </c>
      <c r="D83" s="39" t="e">
        <f>Lähtöluettelo!#REF!</f>
        <v>#REF!</v>
      </c>
      <c r="E83" s="40">
        <f>AJAT!E11</f>
        <v>0.40254629629629629</v>
      </c>
      <c r="F83" s="40">
        <f>AJAT!F11</f>
        <v>0.4060185185185185</v>
      </c>
      <c r="G83" s="41">
        <f>SUM(F83-E83)</f>
        <v>3.4722222222222099E-3</v>
      </c>
      <c r="H83" s="41"/>
      <c r="I83" s="40">
        <f>AJAT!I11</f>
        <v>0.40671296296296294</v>
      </c>
      <c r="J83" s="40">
        <f>AJAT!J11</f>
        <v>0.41018518518518521</v>
      </c>
      <c r="K83" s="41">
        <f>SUM(J83-I83)</f>
        <v>3.4722222222222654E-3</v>
      </c>
      <c r="L83" s="41"/>
      <c r="M83" s="40">
        <f>AJAT!M11</f>
        <v>0.45254629629629628</v>
      </c>
      <c r="N83" s="40">
        <f>AJAT!N11</f>
        <v>0.45601851851851855</v>
      </c>
      <c r="O83" s="41">
        <f>SUM(N83-M83)</f>
        <v>3.4722222222222654E-3</v>
      </c>
      <c r="P83" s="41"/>
      <c r="Q83" s="40">
        <f>AJAT!Q11</f>
        <v>0.49386574074074074</v>
      </c>
      <c r="R83" s="40">
        <f>AJAT!R11</f>
        <v>0.49733796296296301</v>
      </c>
      <c r="S83" s="41">
        <f>SUM(R83-Q83)</f>
        <v>3.4722222222222654E-3</v>
      </c>
      <c r="T83" s="41"/>
      <c r="U83" s="40">
        <f>AJAT!U11</f>
        <v>0.50081018518518516</v>
      </c>
      <c r="V83" s="40">
        <f>AJAT!V11</f>
        <v>0.50428240740740737</v>
      </c>
      <c r="W83" s="41">
        <f>SUM(V83-U83)</f>
        <v>3.4722222222222099E-3</v>
      </c>
      <c r="X83" s="91">
        <f>SUM(G83+K83+O83+S83+W83)</f>
        <v>1.7361111111111216E-2</v>
      </c>
      <c r="Y83" s="3">
        <f>SUM(X83-X82)</f>
        <v>5.5511151231257827E-17</v>
      </c>
      <c r="Z83" s="2"/>
      <c r="AA83" s="3">
        <f t="shared" si="4"/>
        <v>1.3530092592592635E-2</v>
      </c>
    </row>
    <row r="84" spans="1:27" ht="15.75" x14ac:dyDescent="0.25">
      <c r="A84" s="59">
        <v>39</v>
      </c>
      <c r="B84" s="60" t="e">
        <f>Lähtöluettelo!#REF!</f>
        <v>#REF!</v>
      </c>
      <c r="C84" s="60" t="e">
        <f>Lähtöluettelo!#REF!</f>
        <v>#REF!</v>
      </c>
      <c r="D84" s="49" t="e">
        <f>Lähtöluettelo!#REF!</f>
        <v>#REF!</v>
      </c>
      <c r="E84" s="50">
        <f>AJAT!E37</f>
        <v>0.41087962962962959</v>
      </c>
      <c r="F84" s="50">
        <f>AJAT!F37</f>
        <v>0.41435185185185186</v>
      </c>
      <c r="G84" s="51">
        <f>SUM(F84-E84)</f>
        <v>3.4722222222222654E-3</v>
      </c>
      <c r="H84" s="51"/>
      <c r="I84" s="50">
        <f>AJAT!I37</f>
        <v>0.41643518518518513</v>
      </c>
      <c r="J84" s="50">
        <f>AJAT!J37</f>
        <v>0.4199074074074074</v>
      </c>
      <c r="K84" s="51">
        <f>SUM(J84-I84)</f>
        <v>3.4722222222222654E-3</v>
      </c>
      <c r="L84" s="51"/>
      <c r="M84" s="50">
        <f>AJAT!M37</f>
        <v>0.45671296296296293</v>
      </c>
      <c r="N84" s="50">
        <f>AJAT!N37</f>
        <v>0.4601851851851852</v>
      </c>
      <c r="O84" s="51">
        <f>SUM(N84-M84)</f>
        <v>3.4722222222222654E-3</v>
      </c>
      <c r="P84" s="51"/>
      <c r="Q84" s="50">
        <f>AJAT!Q37</f>
        <v>0.51643518518518516</v>
      </c>
      <c r="R84" s="50">
        <f>AJAT!R37</f>
        <v>0.51990740740740737</v>
      </c>
      <c r="S84" s="51">
        <f>SUM(R84-Q84)</f>
        <v>3.4722222222222099E-3</v>
      </c>
      <c r="T84" s="51"/>
      <c r="U84" s="50">
        <f>AJAT!U37</f>
        <v>0.52372685185185186</v>
      </c>
      <c r="V84" s="50">
        <f>AJAT!V37</f>
        <v>0.52719907407407407</v>
      </c>
      <c r="W84" s="51">
        <f>SUM(V84-U84)</f>
        <v>3.4722222222222099E-3</v>
      </c>
      <c r="X84" s="93">
        <f>SUM(G84+K84+O84+S84+W84)</f>
        <v>1.7361111111111216E-2</v>
      </c>
      <c r="Y84" s="3">
        <f t="shared" si="3"/>
        <v>0</v>
      </c>
      <c r="Z84" s="2"/>
      <c r="AA84" s="3">
        <f t="shared" si="4"/>
        <v>1.3530092592592635E-2</v>
      </c>
    </row>
    <row r="85" spans="1:27" ht="15.75" x14ac:dyDescent="0.25">
      <c r="A85" s="2">
        <v>78</v>
      </c>
      <c r="B85" s="10" t="e">
        <f>Lähtöluettelo!#REF!</f>
        <v>#REF!</v>
      </c>
      <c r="C85" s="10" t="e">
        <f>Lähtöluettelo!#REF!</f>
        <v>#REF!</v>
      </c>
      <c r="D85" s="16" t="e">
        <f>Lähtöluettelo!#REF!</f>
        <v>#REF!</v>
      </c>
      <c r="E85" s="101">
        <f>AJAT!E76</f>
        <v>0.42407407407407405</v>
      </c>
      <c r="F85" s="101">
        <f>AJAT!F76</f>
        <v>0.42754629629629631</v>
      </c>
      <c r="G85" s="48">
        <f>SUM(F85-E85)</f>
        <v>3.4722222222222654E-3</v>
      </c>
      <c r="H85" s="48"/>
      <c r="I85" s="101">
        <f>AJAT!I76</f>
        <v>0.4289351851851852</v>
      </c>
      <c r="J85" s="101">
        <f>AJAT!J76</f>
        <v>0.43240740740740741</v>
      </c>
      <c r="K85" s="48">
        <f>SUM(J85-I85)</f>
        <v>3.4722222222222099E-3</v>
      </c>
      <c r="L85" s="48"/>
      <c r="M85" s="101">
        <f>AJAT!M76</f>
        <v>0.46921296296296294</v>
      </c>
      <c r="N85" s="101">
        <f>AJAT!N76</f>
        <v>0.47268518518518521</v>
      </c>
      <c r="O85" s="48">
        <f>SUM(N85-M85)</f>
        <v>3.4722222222222654E-3</v>
      </c>
      <c r="P85" s="48"/>
      <c r="Q85" s="101">
        <f>AJAT!Q76</f>
        <v>0.50844907407407403</v>
      </c>
      <c r="R85" s="101">
        <f>AJAT!R76</f>
        <v>0.51192129629629635</v>
      </c>
      <c r="S85" s="48">
        <f>SUM(R85-Q85)</f>
        <v>3.4722222222223209E-3</v>
      </c>
      <c r="T85" s="48"/>
      <c r="U85" s="101">
        <f>AJAT!U76</f>
        <v>0.51574074074074072</v>
      </c>
      <c r="V85" s="101">
        <f>AJAT!V76</f>
        <v>0.51921296296296293</v>
      </c>
      <c r="W85" s="48">
        <f>SUM(V85-U85)</f>
        <v>3.4722222222222099E-3</v>
      </c>
      <c r="X85" s="3">
        <f>SUM(G85+K85+O85+S85+W85)</f>
        <v>1.7361111111111271E-2</v>
      </c>
      <c r="Y85" s="3">
        <f t="shared" si="3"/>
        <v>5.5511151231257827E-17</v>
      </c>
      <c r="Z85" s="2"/>
      <c r="AA85" s="3">
        <f t="shared" si="4"/>
        <v>1.3530092592592691E-2</v>
      </c>
    </row>
  </sheetData>
  <autoFilter ref="A2:X2">
    <sortState ref="A3:X85">
      <sortCondition ref="X2"/>
    </sortState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5"/>
  <sheetViews>
    <sheetView workbookViewId="0">
      <selection activeCell="Z14" sqref="Z14"/>
    </sheetView>
  </sheetViews>
  <sheetFormatPr defaultRowHeight="15" x14ac:dyDescent="0.2"/>
  <cols>
    <col min="2" max="2" width="20.88671875" style="10" bestFit="1" customWidth="1"/>
    <col min="3" max="3" width="34" style="10" hidden="1" customWidth="1"/>
    <col min="4" max="4" width="14.33203125" style="10" customWidth="1"/>
    <col min="5" max="7" width="8.88671875" hidden="1" customWidth="1"/>
    <col min="8" max="8" width="2" hidden="1" customWidth="1"/>
    <col min="9" max="11" width="8.88671875" hidden="1" customWidth="1"/>
    <col min="12" max="12" width="1.6640625" hidden="1" customWidth="1"/>
    <col min="13" max="15" width="8.88671875" hidden="1" customWidth="1"/>
    <col min="16" max="16" width="1.21875" hidden="1" customWidth="1"/>
    <col min="17" max="19" width="8.88671875" hidden="1" customWidth="1"/>
    <col min="20" max="20" width="1.21875" hidden="1" customWidth="1"/>
    <col min="21" max="23" width="8.88671875" hidden="1" customWidth="1"/>
    <col min="24" max="24" width="1.44140625" hidden="1" customWidth="1"/>
    <col min="25" max="27" width="8.88671875" customWidth="1"/>
    <col min="28" max="28" width="18.33203125" style="2" bestFit="1" customWidth="1"/>
    <col min="29" max="29" width="12.109375" bestFit="1" customWidth="1"/>
    <col min="30" max="30" width="17.21875" bestFit="1" customWidth="1"/>
    <col min="31" max="31" width="12.77734375" bestFit="1" customWidth="1"/>
  </cols>
  <sheetData>
    <row r="1" spans="1:31" ht="15.75" x14ac:dyDescent="0.25">
      <c r="A1" s="2"/>
      <c r="D1" s="16"/>
      <c r="E1" s="4" t="s">
        <v>6</v>
      </c>
      <c r="F1" s="4"/>
      <c r="G1" s="5"/>
      <c r="H1" s="5"/>
      <c r="I1" s="8" t="s">
        <v>7</v>
      </c>
      <c r="J1" s="8"/>
      <c r="K1" s="9"/>
      <c r="L1" s="9"/>
      <c r="M1" s="4" t="s">
        <v>8</v>
      </c>
      <c r="N1" s="4"/>
      <c r="O1" s="5"/>
      <c r="P1" s="5"/>
      <c r="Q1" s="8" t="s">
        <v>9</v>
      </c>
      <c r="R1" s="8"/>
      <c r="S1" s="9"/>
      <c r="T1" s="9"/>
      <c r="U1" s="4" t="s">
        <v>10</v>
      </c>
      <c r="V1" s="4"/>
      <c r="W1" s="5"/>
      <c r="X1" s="5"/>
      <c r="Y1" s="8" t="s">
        <v>11</v>
      </c>
      <c r="Z1" s="8"/>
      <c r="AA1" s="9"/>
    </row>
    <row r="2" spans="1:31" ht="16.5" thickBot="1" x14ac:dyDescent="0.3">
      <c r="A2" s="11" t="s">
        <v>0</v>
      </c>
      <c r="B2" s="11" t="s">
        <v>269</v>
      </c>
      <c r="C2" s="11" t="s">
        <v>2</v>
      </c>
      <c r="D2" s="17" t="s">
        <v>1</v>
      </c>
      <c r="E2" s="18" t="s">
        <v>3</v>
      </c>
      <c r="F2" s="12" t="s">
        <v>4</v>
      </c>
      <c r="G2" s="13" t="s">
        <v>5</v>
      </c>
      <c r="H2" s="13"/>
      <c r="I2" s="14" t="s">
        <v>3</v>
      </c>
      <c r="J2" s="14" t="s">
        <v>4</v>
      </c>
      <c r="K2" s="15" t="s">
        <v>5</v>
      </c>
      <c r="L2" s="15"/>
      <c r="M2" s="12" t="s">
        <v>3</v>
      </c>
      <c r="N2" s="12" t="s">
        <v>4</v>
      </c>
      <c r="O2" s="13" t="s">
        <v>5</v>
      </c>
      <c r="P2" s="13"/>
      <c r="Q2" s="14" t="s">
        <v>3</v>
      </c>
      <c r="R2" s="14" t="s">
        <v>4</v>
      </c>
      <c r="S2" s="15" t="s">
        <v>5</v>
      </c>
      <c r="T2" s="15"/>
      <c r="U2" s="12" t="s">
        <v>3</v>
      </c>
      <c r="V2" s="12" t="s">
        <v>4</v>
      </c>
      <c r="W2" s="13" t="s">
        <v>5</v>
      </c>
      <c r="X2" s="13"/>
      <c r="Y2" s="14" t="s">
        <v>3</v>
      </c>
      <c r="Z2" s="14" t="s">
        <v>4</v>
      </c>
      <c r="AA2" s="15" t="s">
        <v>5</v>
      </c>
      <c r="AB2" s="11" t="s">
        <v>275</v>
      </c>
      <c r="AC2" s="2" t="s">
        <v>277</v>
      </c>
      <c r="AD2" s="2" t="s">
        <v>279</v>
      </c>
      <c r="AE2" s="2" t="s">
        <v>278</v>
      </c>
    </row>
    <row r="3" spans="1:31" ht="15.75" x14ac:dyDescent="0.25">
      <c r="A3" s="57">
        <v>21</v>
      </c>
      <c r="B3" s="58" t="str">
        <f>Lähtöluettelo!B18</f>
        <v>Sami Heikkilä</v>
      </c>
      <c r="C3" s="58" t="str">
        <f>Lähtöluettelo!C18</f>
        <v>       Nishiki X-29 WRC</v>
      </c>
      <c r="D3" s="42" t="str">
        <f>Lähtöluettelo!D18</f>
        <v>WRC</v>
      </c>
      <c r="E3" s="43">
        <f>AJAT!E19</f>
        <v>0.4055555555555555</v>
      </c>
      <c r="F3" s="43">
        <f>AJAT!F19</f>
        <v>0.40591435185185182</v>
      </c>
      <c r="G3" s="121">
        <f>SUM(F3-E3)</f>
        <v>3.5879629629631538E-4</v>
      </c>
      <c r="H3" s="121"/>
      <c r="I3" s="43">
        <f>AJAT!I19</f>
        <v>0.41111111111111115</v>
      </c>
      <c r="J3" s="43">
        <f>AJAT!J19</f>
        <v>0.41210648148148149</v>
      </c>
      <c r="K3" s="121">
        <f>SUM(J3-I3)</f>
        <v>9.9537037037034093E-4</v>
      </c>
      <c r="L3" s="121"/>
      <c r="M3" s="43">
        <f>AJAT!M19</f>
        <v>0.47187499999999999</v>
      </c>
      <c r="N3" s="43">
        <f>AJAT!N19</f>
        <v>0.47262731481481479</v>
      </c>
      <c r="O3" s="121">
        <f>SUM(N3-M3)</f>
        <v>7.5231481481480289E-4</v>
      </c>
      <c r="P3" s="121"/>
      <c r="Q3" s="43">
        <f>AJAT!Q19</f>
        <v>0.51145833333333335</v>
      </c>
      <c r="R3" s="43">
        <f>AJAT!R19</f>
        <v>0.51247685185185188</v>
      </c>
      <c r="S3" s="121">
        <f>SUM(R3-Q3)</f>
        <v>1.0185185185185297E-3</v>
      </c>
      <c r="T3" s="121"/>
      <c r="U3" s="43">
        <f>AJAT!U19</f>
        <v>0.51874999999999993</v>
      </c>
      <c r="V3" s="43">
        <f>AJAT!V19</f>
        <v>0.51945601851851853</v>
      </c>
      <c r="W3" s="121">
        <f>SUM(V3-U3)</f>
        <v>7.0601851851859188E-4</v>
      </c>
      <c r="X3" s="121"/>
      <c r="Y3" s="43">
        <f>AJAT!Y19</f>
        <v>0.56527777777777777</v>
      </c>
      <c r="Z3" s="43">
        <f>AJAT!Z19</f>
        <v>0.56600694444444444</v>
      </c>
      <c r="AA3" s="121">
        <f>SUM(Z3-Y3)</f>
        <v>7.2916666666666963E-4</v>
      </c>
      <c r="AB3" s="94">
        <f>SUM(G3+K3+O3+S3+W3+AA3)</f>
        <v>4.5601851851852504E-3</v>
      </c>
      <c r="AC3" s="3">
        <f>SUM(AB3-AB3)</f>
        <v>0</v>
      </c>
      <c r="AD3" s="86">
        <f>SUM(AB3-AB3)</f>
        <v>0</v>
      </c>
      <c r="AE3" s="3">
        <f>AB3-$AB$3</f>
        <v>0</v>
      </c>
    </row>
    <row r="4" spans="1:31" ht="15.75" x14ac:dyDescent="0.25">
      <c r="A4" s="57">
        <v>38</v>
      </c>
      <c r="B4" s="58" t="str">
        <f>Lähtöluettelo!B32</f>
        <v>Jani "Jaquels" Käyhty</v>
      </c>
      <c r="C4" s="58" t="str">
        <f>Lähtöluettelo!C32</f>
        <v>       Pivot Team Finland</v>
      </c>
      <c r="D4" s="42" t="str">
        <f>Lähtöluettelo!D32</f>
        <v>WRC</v>
      </c>
      <c r="E4" s="43">
        <f>AJAT!E36</f>
        <v>0.41076388888888887</v>
      </c>
      <c r="F4" s="43">
        <f>AJAT!F36</f>
        <v>0.41111111111111115</v>
      </c>
      <c r="G4" s="44">
        <f>SUM(F4-E4)</f>
        <v>3.472222222222765E-4</v>
      </c>
      <c r="H4" s="44"/>
      <c r="I4" s="43">
        <f>AJAT!I36</f>
        <v>0.41631944444444446</v>
      </c>
      <c r="J4" s="43">
        <f>AJAT!J36</f>
        <v>0.41734953703703703</v>
      </c>
      <c r="K4" s="44">
        <f>SUM(J4-I4)</f>
        <v>1.0300925925925686E-3</v>
      </c>
      <c r="L4" s="44"/>
      <c r="M4" s="43">
        <f>AJAT!M36</f>
        <v>0.45659722222222227</v>
      </c>
      <c r="N4" s="43">
        <f>AJAT!N36</f>
        <v>0.45741898148148147</v>
      </c>
      <c r="O4" s="44">
        <f>SUM(N4-M4)</f>
        <v>8.2175925925920268E-4</v>
      </c>
      <c r="P4" s="44"/>
      <c r="Q4" s="43">
        <f>AJAT!Q36</f>
        <v>0.51631944444444444</v>
      </c>
      <c r="R4" s="43">
        <f>AJAT!R36</f>
        <v>0.51736111111111105</v>
      </c>
      <c r="S4" s="44">
        <f>SUM(R4-Q4)</f>
        <v>1.0416666666666075E-3</v>
      </c>
      <c r="T4" s="44"/>
      <c r="U4" s="43">
        <f>AJAT!U36</f>
        <v>0.52361111111111114</v>
      </c>
      <c r="V4" s="43">
        <f>AJAT!V36</f>
        <v>0.52434027777777781</v>
      </c>
      <c r="W4" s="44">
        <f>SUM(V4-U4)</f>
        <v>7.2916666666666963E-4</v>
      </c>
      <c r="X4" s="44"/>
      <c r="Y4" s="43">
        <f>AJAT!Y36</f>
        <v>0.57013888888888886</v>
      </c>
      <c r="Z4" s="43">
        <f>AJAT!Z36</f>
        <v>0.57084490740740745</v>
      </c>
      <c r="AA4" s="44">
        <f>SUM(Z4-Y4)</f>
        <v>7.0601851851859188E-4</v>
      </c>
      <c r="AB4" s="94">
        <f>SUM(G4+K4+O4+S4+W4+AA4)</f>
        <v>4.6759259259259167E-3</v>
      </c>
      <c r="AC4" s="3">
        <f>SUM(AB4-AB3)</f>
        <v>1.1574074074066631E-4</v>
      </c>
      <c r="AD4" s="3">
        <f>AB4-$AB$3</f>
        <v>1.1574074074066631E-4</v>
      </c>
      <c r="AE4" s="3">
        <f>AB4-$AB$3</f>
        <v>1.1574074074066631E-4</v>
      </c>
    </row>
    <row r="5" spans="1:31" ht="15.75" x14ac:dyDescent="0.25">
      <c r="A5" s="57">
        <v>20</v>
      </c>
      <c r="B5" s="58" t="str">
        <f>Lähtöluettelo!B17</f>
        <v>Markus Autio</v>
      </c>
      <c r="C5" s="58" t="str">
        <f>Lähtöluettelo!C17</f>
        <v>       Radon, viimevuotinen kehitysversio</v>
      </c>
      <c r="D5" s="42" t="str">
        <f>Lähtöluettelo!D17</f>
        <v>WRC</v>
      </c>
      <c r="E5" s="43">
        <f>AJAT!E18</f>
        <v>0.40520833333333334</v>
      </c>
      <c r="F5" s="43">
        <f>AJAT!F18</f>
        <v>0.40562499999999996</v>
      </c>
      <c r="G5" s="44">
        <f>SUM(F5-E5)</f>
        <v>4.1666666666662078E-4</v>
      </c>
      <c r="H5" s="44"/>
      <c r="I5" s="43">
        <f>AJAT!I18</f>
        <v>0.41076388888888887</v>
      </c>
      <c r="J5" s="43">
        <f>AJAT!J18</f>
        <v>0.4117824074074074</v>
      </c>
      <c r="K5" s="44">
        <f>SUM(J5-I5)</f>
        <v>1.0185185185185297E-3</v>
      </c>
      <c r="L5" s="44"/>
      <c r="M5" s="43">
        <f>AJAT!M18</f>
        <v>0.47152777777777777</v>
      </c>
      <c r="N5" s="43">
        <f>AJAT!N18</f>
        <v>0.47232638888888889</v>
      </c>
      <c r="O5" s="44">
        <f>SUM(N5-M5)</f>
        <v>7.9861111111112493E-4</v>
      </c>
      <c r="P5" s="44"/>
      <c r="Q5" s="43">
        <f>AJAT!Q18</f>
        <v>0.51111111111111118</v>
      </c>
      <c r="R5" s="43">
        <f>AJAT!R18</f>
        <v>0.5121296296296296</v>
      </c>
      <c r="S5" s="44">
        <f>SUM(R5-Q5)</f>
        <v>1.0185185185184187E-3</v>
      </c>
      <c r="T5" s="44"/>
      <c r="U5" s="43">
        <f>AJAT!U18</f>
        <v>0.51840277777777777</v>
      </c>
      <c r="V5" s="43">
        <f>AJAT!V18</f>
        <v>0.51910879629629625</v>
      </c>
      <c r="W5" s="44">
        <f>SUM(V5-U5)</f>
        <v>7.0601851851848085E-4</v>
      </c>
      <c r="X5" s="44"/>
      <c r="Y5" s="43">
        <f>AJAT!Y18</f>
        <v>0.5649305555555556</v>
      </c>
      <c r="Z5" s="43">
        <f>AJAT!Z18</f>
        <v>0.56568287037037035</v>
      </c>
      <c r="AA5" s="44">
        <f>SUM(Z5-Y5)</f>
        <v>7.5231481481474738E-4</v>
      </c>
      <c r="AB5" s="94">
        <f>SUM(G5+K5+O5+S5+W5+AA5)</f>
        <v>4.7106481481479223E-3</v>
      </c>
      <c r="AC5" s="3">
        <f t="shared" ref="AC5:AC68" si="0">SUM(AB5-AB4)</f>
        <v>3.4722222222005605E-5</v>
      </c>
      <c r="AD5" s="3">
        <f t="shared" ref="AD5:AD29" si="1">AB5-$AB$3</f>
        <v>1.5046296296267192E-4</v>
      </c>
      <c r="AE5" s="3">
        <f t="shared" ref="AE5:AE68" si="2">AB5-$AB$3</f>
        <v>1.5046296296267192E-4</v>
      </c>
    </row>
    <row r="6" spans="1:31" ht="15.75" x14ac:dyDescent="0.25">
      <c r="A6" s="57">
        <v>73</v>
      </c>
      <c r="B6" s="58" t="str">
        <f>Lähtöluettelo!B65</f>
        <v>Antti Nousiainen</v>
      </c>
      <c r="C6" s="58" t="str">
        <f>Lähtöluettelo!C65</f>
        <v>       CyclePro Retro WRC</v>
      </c>
      <c r="D6" s="42" t="str">
        <f>Lähtöluettelo!D65</f>
        <v>WRC</v>
      </c>
      <c r="E6" s="43">
        <f>AJAT!E71</f>
        <v>0.4225694444444445</v>
      </c>
      <c r="F6" s="43">
        <f>AJAT!F71</f>
        <v>0.42302083333333335</v>
      </c>
      <c r="G6" s="44">
        <f>SUM(F6-E6)</f>
        <v>4.5138888888884843E-4</v>
      </c>
      <c r="H6" s="44"/>
      <c r="I6" s="43">
        <f>AJAT!I71</f>
        <v>0.42743055555555554</v>
      </c>
      <c r="J6" s="43">
        <f>AJAT!J71</f>
        <v>0.42836805555555557</v>
      </c>
      <c r="K6" s="44">
        <f>SUM(J6-I6)</f>
        <v>9.3750000000003553E-4</v>
      </c>
      <c r="L6" s="44"/>
      <c r="M6" s="43">
        <f>AJAT!M71</f>
        <v>0.46770833333333334</v>
      </c>
      <c r="N6" s="43">
        <f>AJAT!N71</f>
        <v>0.46847222222222223</v>
      </c>
      <c r="O6" s="44">
        <f>SUM(N6-M6)</f>
        <v>7.6388888888889728E-4</v>
      </c>
      <c r="P6" s="44"/>
      <c r="Q6" s="43">
        <f>AJAT!Q71</f>
        <v>0.50694444444444442</v>
      </c>
      <c r="R6" s="43">
        <f>AJAT!R71</f>
        <v>0.50798611111111114</v>
      </c>
      <c r="S6" s="44">
        <f>SUM(R6-Q6)</f>
        <v>1.0416666666667185E-3</v>
      </c>
      <c r="T6" s="44"/>
      <c r="U6" s="43">
        <f>AJAT!U71</f>
        <v>0.51423611111111112</v>
      </c>
      <c r="V6" s="43">
        <f>AJAT!V71</f>
        <v>0.51504629629629628</v>
      </c>
      <c r="W6" s="44">
        <f>SUM(V6-U6)</f>
        <v>8.101851851851638E-4</v>
      </c>
      <c r="X6" s="44"/>
      <c r="Y6" s="43">
        <f>AJAT!Y71</f>
        <v>0.56111111111111112</v>
      </c>
      <c r="Z6" s="43">
        <f>AJAT!Z71</f>
        <v>0.56185185185185182</v>
      </c>
      <c r="AA6" s="44">
        <f>SUM(Z6-Y6)</f>
        <v>7.407407407407085E-4</v>
      </c>
      <c r="AB6" s="94">
        <f>SUM(G6+K6+O6+S6+W6+AA6)</f>
        <v>4.745370370370372E-3</v>
      </c>
      <c r="AC6" s="3">
        <f t="shared" si="0"/>
        <v>3.4722222222449695E-5</v>
      </c>
      <c r="AD6" s="3">
        <f t="shared" si="1"/>
        <v>1.8518518518512161E-4</v>
      </c>
      <c r="AE6" s="3">
        <f t="shared" si="2"/>
        <v>1.8518518518512161E-4</v>
      </c>
    </row>
    <row r="7" spans="1:31" ht="15.75" x14ac:dyDescent="0.25">
      <c r="A7" s="57">
        <v>47</v>
      </c>
      <c r="B7" s="58" t="str">
        <f>Lähtöluettelo!B39</f>
        <v>Anssi Tawast</v>
      </c>
      <c r="C7" s="58" t="str">
        <f>Lähtöluettelo!C39</f>
        <v>       Focus WRC</v>
      </c>
      <c r="D7" s="42" t="str">
        <f>Lähtöluettelo!D39</f>
        <v>WRC</v>
      </c>
      <c r="E7" s="43">
        <f>AJAT!E45</f>
        <v>0.41388888888888892</v>
      </c>
      <c r="F7" s="43">
        <f>AJAT!F45</f>
        <v>0.4142939814814815</v>
      </c>
      <c r="G7" s="44">
        <f>SUM(F7-E7)</f>
        <v>4.050925925925819E-4</v>
      </c>
      <c r="H7" s="44"/>
      <c r="I7" s="43">
        <f>AJAT!I45</f>
        <v>0.41840277777777773</v>
      </c>
      <c r="J7" s="43">
        <f>AJAT!J45</f>
        <v>0.41942129629629626</v>
      </c>
      <c r="K7" s="44">
        <f>SUM(J7-I7)</f>
        <v>1.0185185185185297E-3</v>
      </c>
      <c r="L7" s="44"/>
      <c r="M7" s="43">
        <f>AJAT!M45</f>
        <v>0.45902777777777781</v>
      </c>
      <c r="N7" s="43">
        <f>AJAT!N45</f>
        <v>0.45981481481481484</v>
      </c>
      <c r="O7" s="44">
        <f>SUM(N7-M7)</f>
        <v>7.8703703703703054E-4</v>
      </c>
      <c r="P7" s="44"/>
      <c r="Q7" s="43">
        <f>AJAT!Q45</f>
        <v>0.4982638888888889</v>
      </c>
      <c r="R7" s="43">
        <f>AJAT!R45</f>
        <v>0.49927083333333333</v>
      </c>
      <c r="S7" s="44">
        <f>SUM(R7-Q7)</f>
        <v>1.0069444444444353E-3</v>
      </c>
      <c r="T7" s="44"/>
      <c r="U7" s="43">
        <f>AJAT!U45</f>
        <v>0.50555555555555554</v>
      </c>
      <c r="V7" s="43">
        <f>AJAT!V45</f>
        <v>0.50631944444444443</v>
      </c>
      <c r="W7" s="44">
        <f>SUM(V7-U7)</f>
        <v>7.6388888888889728E-4</v>
      </c>
      <c r="X7" s="44"/>
      <c r="Y7" s="43">
        <f>AJAT!Y45</f>
        <v>0.57291666666666663</v>
      </c>
      <c r="Z7" s="43">
        <f>AJAT!Z45</f>
        <v>0.57368055555555553</v>
      </c>
      <c r="AA7" s="44">
        <f>SUM(Z7-Y7)</f>
        <v>7.6388888888889728E-4</v>
      </c>
      <c r="AB7" s="94">
        <f>SUM(G7+K7+O7+S7+W7+AA7)</f>
        <v>4.745370370370372E-3</v>
      </c>
      <c r="AC7" s="3">
        <f t="shared" si="0"/>
        <v>0</v>
      </c>
      <c r="AD7" s="3">
        <f t="shared" si="1"/>
        <v>1.8518518518512161E-4</v>
      </c>
      <c r="AE7" s="3">
        <f t="shared" si="2"/>
        <v>1.8518518518512161E-4</v>
      </c>
    </row>
    <row r="8" spans="1:31" ht="15.75" x14ac:dyDescent="0.25">
      <c r="A8" s="57">
        <v>41</v>
      </c>
      <c r="B8" s="58" t="str">
        <f>Lähtöluettelo!B34</f>
        <v>Jani Salo</v>
      </c>
      <c r="C8" s="58" t="str">
        <f>Lähtöluettelo!C34</f>
        <v>      Mondaker Foxy RX</v>
      </c>
      <c r="D8" s="42" t="str">
        <f>Lähtöluettelo!D34</f>
        <v>WRC</v>
      </c>
      <c r="E8" s="43">
        <f>AJAT!E39</f>
        <v>0.41215277777777781</v>
      </c>
      <c r="F8" s="43">
        <f>AJAT!F39</f>
        <v>0.4125462962962963</v>
      </c>
      <c r="G8" s="44">
        <f>SUM(F8-E8)</f>
        <v>3.9351851851848751E-4</v>
      </c>
      <c r="H8" s="44"/>
      <c r="I8" s="43">
        <f>AJAT!I39</f>
        <v>0.41666666666666669</v>
      </c>
      <c r="J8" s="43">
        <f>AJAT!J39</f>
        <v>0.41763888888888889</v>
      </c>
      <c r="K8" s="44">
        <f>SUM(J8-I8)</f>
        <v>9.7222222222220767E-4</v>
      </c>
      <c r="L8" s="44"/>
      <c r="M8" s="43">
        <f>AJAT!M39</f>
        <v>0.45694444444444443</v>
      </c>
      <c r="N8" s="43">
        <f>AJAT!N39</f>
        <v>0.45787037037037037</v>
      </c>
      <c r="O8" s="44">
        <f>SUM(N8-M8)</f>
        <v>9.2592592592594114E-4</v>
      </c>
      <c r="P8" s="44"/>
      <c r="Q8" s="43">
        <f>AJAT!Q39</f>
        <v>0.49652777777777773</v>
      </c>
      <c r="R8" s="43">
        <f>AJAT!R39</f>
        <v>0.49753472222222223</v>
      </c>
      <c r="S8" s="44">
        <f>SUM(R8-Q8)</f>
        <v>1.0069444444444908E-3</v>
      </c>
      <c r="T8" s="44"/>
      <c r="U8" s="43">
        <f>AJAT!U39</f>
        <v>0.50312499999999993</v>
      </c>
      <c r="V8" s="43">
        <f>AJAT!V39</f>
        <v>0.50393518518518521</v>
      </c>
      <c r="W8" s="44">
        <f>SUM(V8-U8)</f>
        <v>8.1018518518527483E-4</v>
      </c>
      <c r="X8" s="44"/>
      <c r="Y8" s="43">
        <f>AJAT!Y39</f>
        <v>0.57152777777777775</v>
      </c>
      <c r="Z8" s="43">
        <f>AJAT!Z39</f>
        <v>0.57221064814814815</v>
      </c>
      <c r="AA8" s="44">
        <f>SUM(Z8-Y8)</f>
        <v>6.828703703704031E-4</v>
      </c>
      <c r="AB8" s="94">
        <f>SUM(G8+K8+O8+S8+W8+AA8)</f>
        <v>4.7916666666668051E-3</v>
      </c>
      <c r="AC8" s="3">
        <f t="shared" si="0"/>
        <v>4.6296296296433059E-5</v>
      </c>
      <c r="AD8" s="3">
        <f t="shared" si="1"/>
        <v>2.3148148148155467E-4</v>
      </c>
      <c r="AE8" s="3">
        <f t="shared" si="2"/>
        <v>2.3148148148155467E-4</v>
      </c>
    </row>
    <row r="9" spans="1:31" ht="15.75" x14ac:dyDescent="0.25">
      <c r="A9" s="57">
        <v>59</v>
      </c>
      <c r="B9" s="58" t="str">
        <f>Lähtöluettelo!B51</f>
        <v>Janne Paananen</v>
      </c>
      <c r="C9" s="58" t="str">
        <f>Lähtöluettelo!C51</f>
        <v>       Trek Session 77</v>
      </c>
      <c r="D9" s="42" t="str">
        <f>Lähtöluettelo!D51</f>
        <v>WRC</v>
      </c>
      <c r="E9" s="43">
        <f>AJAT!E57</f>
        <v>0.41770833333333335</v>
      </c>
      <c r="F9" s="43">
        <f>AJAT!F57</f>
        <v>0.4181597222222222</v>
      </c>
      <c r="G9" s="44">
        <f>SUM(F9-E9)</f>
        <v>4.5138888888884843E-4</v>
      </c>
      <c r="H9" s="44"/>
      <c r="I9" s="43">
        <f>AJAT!I57</f>
        <v>0.42222222222222222</v>
      </c>
      <c r="J9" s="43">
        <f>AJAT!J57</f>
        <v>0.42325231481481485</v>
      </c>
      <c r="K9" s="44">
        <f>SUM(J9-I9)</f>
        <v>1.0300925925926241E-3</v>
      </c>
      <c r="L9" s="44"/>
      <c r="M9" s="43">
        <f>AJAT!M57</f>
        <v>0.46284722222222219</v>
      </c>
      <c r="N9" s="43">
        <f>AJAT!N57</f>
        <v>0.4636805555555556</v>
      </c>
      <c r="O9" s="44">
        <f>SUM(N9-M9)</f>
        <v>8.3333333333340809E-4</v>
      </c>
      <c r="P9" s="44"/>
      <c r="Q9" s="43">
        <f>AJAT!Q57</f>
        <v>0.50208333333333333</v>
      </c>
      <c r="R9" s="43">
        <f>AJAT!R57</f>
        <v>0.50313657407407408</v>
      </c>
      <c r="S9" s="44">
        <f>SUM(R9-Q9)</f>
        <v>1.0532407407407574E-3</v>
      </c>
      <c r="T9" s="44"/>
      <c r="U9" s="43">
        <f>AJAT!U57</f>
        <v>0.50937500000000002</v>
      </c>
      <c r="V9" s="43">
        <f>AJAT!V57</f>
        <v>0.51012731481481477</v>
      </c>
      <c r="W9" s="44">
        <f>SUM(V9-U9)</f>
        <v>7.5231481481474738E-4</v>
      </c>
      <c r="X9" s="44"/>
      <c r="Y9" s="43">
        <f>AJAT!Y57</f>
        <v>0.57708333333333328</v>
      </c>
      <c r="Z9" s="43">
        <f>AJAT!Z57</f>
        <v>0.57785879629629633</v>
      </c>
      <c r="AA9" s="44">
        <f>SUM(Z9-Y9)</f>
        <v>7.7546296296304718E-4</v>
      </c>
      <c r="AB9" s="94">
        <f>SUM(G9+K9+O9+S9+W9+AA9)</f>
        <v>4.8958333333334325E-3</v>
      </c>
      <c r="AC9" s="3">
        <f t="shared" si="0"/>
        <v>1.0416666666662744E-4</v>
      </c>
      <c r="AD9" s="3">
        <f t="shared" si="1"/>
        <v>3.3564814814818211E-4</v>
      </c>
      <c r="AE9" s="3">
        <f t="shared" si="2"/>
        <v>3.3564814814818211E-4</v>
      </c>
    </row>
    <row r="10" spans="1:31" ht="15.75" x14ac:dyDescent="0.25">
      <c r="A10" s="57">
        <v>75</v>
      </c>
      <c r="B10" s="58" t="str">
        <f>Lähtöluettelo!B67</f>
        <v>Antti Rikama</v>
      </c>
      <c r="C10" s="58" t="str">
        <f>Lähtöluettelo!C67</f>
        <v>       ?</v>
      </c>
      <c r="D10" s="42" t="str">
        <f>Lähtöluettelo!D67</f>
        <v>WRC</v>
      </c>
      <c r="E10" s="43">
        <f>AJAT!E73</f>
        <v>0.42326388888888888</v>
      </c>
      <c r="F10" s="43">
        <f>AJAT!F73</f>
        <v>0.42369212962962965</v>
      </c>
      <c r="G10" s="44">
        <f>SUM(F10-E10)</f>
        <v>4.2824074074077068E-4</v>
      </c>
      <c r="H10" s="44"/>
      <c r="I10" s="43">
        <f>AJAT!I73</f>
        <v>0.42812500000000003</v>
      </c>
      <c r="J10" s="43">
        <f>AJAT!J73</f>
        <v>0.42918981481481483</v>
      </c>
      <c r="K10" s="44">
        <f>SUM(J10-I10)</f>
        <v>1.0648148148147962E-3</v>
      </c>
      <c r="L10" s="44"/>
      <c r="M10" s="43">
        <f>AJAT!M73</f>
        <v>0.46840277777777778</v>
      </c>
      <c r="N10" s="43">
        <f>AJAT!N73</f>
        <v>0.46923611111111113</v>
      </c>
      <c r="O10" s="44">
        <f>SUM(N10-M10)</f>
        <v>8.3333333333335258E-4</v>
      </c>
      <c r="P10" s="44"/>
      <c r="Q10" s="43">
        <f>AJAT!Q73</f>
        <v>0.50763888888888886</v>
      </c>
      <c r="R10" s="43">
        <f>AJAT!R73</f>
        <v>0.50870370370370377</v>
      </c>
      <c r="S10" s="44">
        <f>SUM(R10-Q10)</f>
        <v>1.0648148148149073E-3</v>
      </c>
      <c r="T10" s="44"/>
      <c r="U10" s="43">
        <f>AJAT!U73</f>
        <v>0.51493055555555556</v>
      </c>
      <c r="V10" s="43">
        <f>AJAT!V73</f>
        <v>0.51568287037037031</v>
      </c>
      <c r="W10" s="44">
        <f>SUM(V10-U10)</f>
        <v>7.5231481481474738E-4</v>
      </c>
      <c r="X10" s="44"/>
      <c r="Y10" s="43">
        <f>AJAT!Y73</f>
        <v>0.56180555555555556</v>
      </c>
      <c r="Z10" s="43">
        <f>AJAT!Z73</f>
        <v>0.56256944444444446</v>
      </c>
      <c r="AA10" s="44">
        <f>SUM(Z10-Y10)</f>
        <v>7.6388888888889728E-4</v>
      </c>
      <c r="AB10" s="94">
        <f>SUM(G10+K10+O10+S10+W10+AA10)</f>
        <v>4.9074074074074714E-3</v>
      </c>
      <c r="AC10" s="3">
        <f t="shared" si="0"/>
        <v>1.1574074074038876E-5</v>
      </c>
      <c r="AD10" s="3">
        <f t="shared" si="1"/>
        <v>3.4722222222222099E-4</v>
      </c>
      <c r="AE10" s="3">
        <f t="shared" si="2"/>
        <v>3.4722222222222099E-4</v>
      </c>
    </row>
    <row r="11" spans="1:31" ht="15.75" x14ac:dyDescent="0.25">
      <c r="A11" s="59">
        <v>66</v>
      </c>
      <c r="B11" s="60" t="str">
        <f>Lähtöluettelo!B58</f>
        <v>Kalle Pehkonen</v>
      </c>
      <c r="C11" s="60" t="str">
        <f>Lähtöluettelo!C58</f>
        <v>       Neck Sweat Evo 5</v>
      </c>
      <c r="D11" s="49" t="str">
        <f>Lähtöluettelo!D58</f>
        <v>S-WRC</v>
      </c>
      <c r="E11" s="50">
        <f>AJAT!E64</f>
        <v>0.4201388888888889</v>
      </c>
      <c r="F11" s="50">
        <f>AJAT!F64</f>
        <v>0.42054398148148148</v>
      </c>
      <c r="G11" s="51">
        <f>SUM(F11-E11)</f>
        <v>4.050925925925819E-4</v>
      </c>
      <c r="H11" s="51"/>
      <c r="I11" s="50">
        <f>AJAT!I64</f>
        <v>0.42499999999999999</v>
      </c>
      <c r="J11" s="50">
        <f>AJAT!J64</f>
        <v>0.42605324074074075</v>
      </c>
      <c r="K11" s="51">
        <f>SUM(J11-I11)</f>
        <v>1.0532407407407574E-3</v>
      </c>
      <c r="L11" s="51"/>
      <c r="M11" s="50">
        <f>AJAT!M64</f>
        <v>0.46527777777777773</v>
      </c>
      <c r="N11" s="50">
        <f>AJAT!N64</f>
        <v>0.46607638888888886</v>
      </c>
      <c r="O11" s="51">
        <f>SUM(N11-M11)</f>
        <v>7.9861111111112493E-4</v>
      </c>
      <c r="P11" s="51"/>
      <c r="Q11" s="50">
        <f>AJAT!Q64</f>
        <v>0.50451388888888882</v>
      </c>
      <c r="R11" s="50">
        <f>AJAT!R64</f>
        <v>0.50559027777777776</v>
      </c>
      <c r="S11" s="51">
        <f>SUM(R11-Q11)</f>
        <v>1.0763888888889461E-3</v>
      </c>
      <c r="T11" s="51"/>
      <c r="U11" s="50">
        <f>AJAT!U64</f>
        <v>0.51180555555555551</v>
      </c>
      <c r="V11" s="50">
        <f>AJAT!V64</f>
        <v>0.51258101851851856</v>
      </c>
      <c r="W11" s="51">
        <f>SUM(V11-U11)</f>
        <v>7.7546296296304718E-4</v>
      </c>
      <c r="X11" s="51"/>
      <c r="Y11" s="50">
        <f>AJAT!Y64</f>
        <v>0.55868055555555551</v>
      </c>
      <c r="Z11" s="50">
        <f>AJAT!Z64</f>
        <v>0.55956018518518513</v>
      </c>
      <c r="AA11" s="51">
        <f>SUM(Z11-Y11)</f>
        <v>8.796296296296191E-4</v>
      </c>
      <c r="AB11" s="93">
        <f>SUM(G11+K11+O11+S11+W11+AA11)</f>
        <v>4.9884259259260766E-3</v>
      </c>
      <c r="AC11" s="3">
        <f t="shared" si="0"/>
        <v>8.1018518518605198E-5</v>
      </c>
      <c r="AD11" s="3">
        <f t="shared" si="1"/>
        <v>4.2824074074082619E-4</v>
      </c>
      <c r="AE11" s="3">
        <f t="shared" si="2"/>
        <v>4.2824074074082619E-4</v>
      </c>
    </row>
    <row r="12" spans="1:31" ht="15.75" x14ac:dyDescent="0.25">
      <c r="A12" s="57">
        <v>79</v>
      </c>
      <c r="B12" s="58" t="str">
        <f>Lähtöluettelo!B70</f>
        <v>Pekka Wartiainen</v>
      </c>
      <c r="C12" s="58" t="str">
        <f>Lähtöluettelo!C70</f>
        <v>       Prototype Unit Racing</v>
      </c>
      <c r="D12" s="42" t="str">
        <f>Lähtöluettelo!D70</f>
        <v>WRC</v>
      </c>
      <c r="E12" s="43">
        <f>AJAT!E77</f>
        <v>0.42430555555555555</v>
      </c>
      <c r="F12" s="43">
        <f>AJAT!F77</f>
        <v>0.42473379629629626</v>
      </c>
      <c r="G12" s="44">
        <f>SUM(F12-E12)</f>
        <v>4.2824074074071516E-4</v>
      </c>
      <c r="H12" s="44"/>
      <c r="I12" s="43">
        <f>AJAT!I77</f>
        <v>0.4291666666666667</v>
      </c>
      <c r="J12" s="43">
        <f>AJAT!J77</f>
        <v>0.43031250000000004</v>
      </c>
      <c r="K12" s="44">
        <f>SUM(J12-I12)</f>
        <v>1.1458333333333459E-3</v>
      </c>
      <c r="L12" s="44"/>
      <c r="M12" s="43">
        <f>AJAT!M77</f>
        <v>0.4694444444444445</v>
      </c>
      <c r="N12" s="43">
        <f>AJAT!N77</f>
        <v>0.47025462962962966</v>
      </c>
      <c r="O12" s="44">
        <f>SUM(N12-M12)</f>
        <v>8.101851851851638E-4</v>
      </c>
      <c r="P12" s="44"/>
      <c r="Q12" s="43">
        <f>AJAT!Q77</f>
        <v>0.50868055555555558</v>
      </c>
      <c r="R12" s="43">
        <f>AJAT!R77</f>
        <v>0.50974537037037038</v>
      </c>
      <c r="S12" s="44">
        <f>SUM(R12-Q12)</f>
        <v>1.0648148148147962E-3</v>
      </c>
      <c r="T12" s="44"/>
      <c r="U12" s="43">
        <f>AJAT!U77</f>
        <v>0.51597222222222217</v>
      </c>
      <c r="V12" s="43">
        <f>AJAT!V77</f>
        <v>0.51671296296296299</v>
      </c>
      <c r="W12" s="44">
        <f>SUM(V12-U12)</f>
        <v>7.4074074074081953E-4</v>
      </c>
      <c r="X12" s="44"/>
      <c r="Y12" s="43">
        <f>AJAT!Y77</f>
        <v>0.56284722222222217</v>
      </c>
      <c r="Z12" s="43">
        <f>AJAT!Z77</f>
        <v>0.56366898148148148</v>
      </c>
      <c r="AA12" s="44">
        <f>SUM(Z12-Y12)</f>
        <v>8.217592592593137E-4</v>
      </c>
      <c r="AB12" s="94">
        <f>SUM(G12+K12+O12+S12+W12+AA12)</f>
        <v>5.0115740740741543E-3</v>
      </c>
      <c r="AC12" s="3">
        <f t="shared" si="0"/>
        <v>2.3148148148077752E-5</v>
      </c>
      <c r="AD12" s="3">
        <f t="shared" si="1"/>
        <v>4.5138888888890394E-4</v>
      </c>
      <c r="AE12" s="3">
        <f t="shared" si="2"/>
        <v>4.5138888888890394E-4</v>
      </c>
    </row>
    <row r="13" spans="1:31" ht="15.75" x14ac:dyDescent="0.25">
      <c r="A13" s="57">
        <v>81</v>
      </c>
      <c r="B13" s="58" t="str">
        <f>Lähtöluettelo!B72</f>
        <v>Jari "mini" Valkonen *</v>
      </c>
      <c r="C13" s="58" t="str">
        <f>Lähtöluettelo!C72</f>
        <v>       Mini White Maxxin Bike</v>
      </c>
      <c r="D13" s="42" t="str">
        <f>Lähtöluettelo!D72</f>
        <v>WRC</v>
      </c>
      <c r="E13" s="43">
        <f>AJAT!E79</f>
        <v>0.42465277777777777</v>
      </c>
      <c r="F13" s="43">
        <f>AJAT!F79</f>
        <v>0.42509259259259258</v>
      </c>
      <c r="G13" s="44">
        <f>SUM(F13-E13)</f>
        <v>4.3981481481480955E-4</v>
      </c>
      <c r="H13" s="44"/>
      <c r="I13" s="43">
        <f>AJAT!I79</f>
        <v>0.42951388888888892</v>
      </c>
      <c r="J13" s="43">
        <f>AJAT!J79</f>
        <v>0.43055555555555558</v>
      </c>
      <c r="K13" s="44">
        <f>SUM(J13-I13)</f>
        <v>1.041666666666663E-3</v>
      </c>
      <c r="L13" s="44"/>
      <c r="M13" s="43">
        <f>AJAT!M79</f>
        <v>0.46979166666666666</v>
      </c>
      <c r="N13" s="43">
        <f>AJAT!N79</f>
        <v>0.47061342592592598</v>
      </c>
      <c r="O13" s="44">
        <f>SUM(N13-M13)</f>
        <v>8.217592592593137E-4</v>
      </c>
      <c r="P13" s="44"/>
      <c r="Q13" s="43">
        <f>AJAT!Q79</f>
        <v>0.50902777777777775</v>
      </c>
      <c r="R13" s="43">
        <f>AJAT!R79</f>
        <v>0.51012731481481477</v>
      </c>
      <c r="S13" s="44">
        <f>SUM(R13-Q13)</f>
        <v>1.0995370370370239E-3</v>
      </c>
      <c r="T13" s="44"/>
      <c r="U13" s="43">
        <f>AJAT!U79</f>
        <v>0.51631944444444444</v>
      </c>
      <c r="V13" s="43">
        <f>AJAT!V79</f>
        <v>0.51706018518518515</v>
      </c>
      <c r="W13" s="44">
        <f>SUM(V13-U13)</f>
        <v>7.407407407407085E-4</v>
      </c>
      <c r="X13" s="44"/>
      <c r="Y13" s="43">
        <f>AJAT!Y79</f>
        <v>0.56319444444444444</v>
      </c>
      <c r="Z13" s="43">
        <f>AJAT!Z79</f>
        <v>0.56409722222222225</v>
      </c>
      <c r="AA13" s="44">
        <f>SUM(Z13-Y13)</f>
        <v>9.0277777777780788E-4</v>
      </c>
      <c r="AB13" s="94">
        <f>SUM(G13+K13+O13+S13+W13+AA13)</f>
        <v>5.0462962962963265E-3</v>
      </c>
      <c r="AC13" s="3">
        <f t="shared" si="0"/>
        <v>3.4722222222172139E-5</v>
      </c>
      <c r="AD13" s="3">
        <f t="shared" si="1"/>
        <v>4.8611111111107608E-4</v>
      </c>
      <c r="AE13" s="3">
        <f t="shared" si="2"/>
        <v>4.8611111111107608E-4</v>
      </c>
    </row>
    <row r="14" spans="1:31" ht="15.75" x14ac:dyDescent="0.25">
      <c r="A14" s="57">
        <v>71</v>
      </c>
      <c r="B14" s="58" t="str">
        <f>Lähtöluettelo!B63</f>
        <v>Matti Peltola</v>
      </c>
      <c r="C14" s="58" t="str">
        <f>Lähtöluettelo!C63</f>
        <v>       Ex-Hannu Karpo</v>
      </c>
      <c r="D14" s="42" t="str">
        <f>Lähtöluettelo!D63</f>
        <v>WRC</v>
      </c>
      <c r="E14" s="43">
        <f>AJAT!E69</f>
        <v>0.421875</v>
      </c>
      <c r="F14" s="43">
        <f>AJAT!F69</f>
        <v>0.42223379629629632</v>
      </c>
      <c r="G14" s="44">
        <f>SUM(F14-E14)</f>
        <v>3.5879629629631538E-4</v>
      </c>
      <c r="H14" s="44"/>
      <c r="I14" s="43">
        <f>AJAT!I69</f>
        <v>0.42673611111111115</v>
      </c>
      <c r="J14" s="43">
        <f>AJAT!J69</f>
        <v>0.42788194444444444</v>
      </c>
      <c r="K14" s="44">
        <f>SUM(J14-I14)</f>
        <v>1.1458333333332904E-3</v>
      </c>
      <c r="L14" s="44"/>
      <c r="M14" s="43">
        <f>AJAT!M69</f>
        <v>0.4670138888888889</v>
      </c>
      <c r="N14" s="43">
        <f>AJAT!N69</f>
        <v>0.46782407407407406</v>
      </c>
      <c r="O14" s="44">
        <f>SUM(N14-M14)</f>
        <v>8.101851851851638E-4</v>
      </c>
      <c r="P14" s="44"/>
      <c r="Q14" s="43">
        <f>AJAT!Q69</f>
        <v>0.50624999999999998</v>
      </c>
      <c r="R14" s="43">
        <f>AJAT!R69</f>
        <v>0.50744212962962965</v>
      </c>
      <c r="S14" s="44">
        <f>SUM(R14-Q14)</f>
        <v>1.192129629629668E-3</v>
      </c>
      <c r="T14" s="44"/>
      <c r="U14" s="43">
        <f>AJAT!U69</f>
        <v>0.51354166666666667</v>
      </c>
      <c r="V14" s="43">
        <f>AJAT!V69</f>
        <v>0.51429398148148142</v>
      </c>
      <c r="W14" s="44">
        <f>SUM(V14-U14)</f>
        <v>7.5231481481474738E-4</v>
      </c>
      <c r="X14" s="44"/>
      <c r="Y14" s="43">
        <f>AJAT!Y69</f>
        <v>0.56041666666666667</v>
      </c>
      <c r="Z14" s="43">
        <f>AJAT!Z69</f>
        <v>0.56127314814814822</v>
      </c>
      <c r="AA14" s="44">
        <f>SUM(Z14-Y14)</f>
        <v>8.5648148148154135E-4</v>
      </c>
      <c r="AB14" s="94">
        <f>SUM(G14+K14+O14+S14+W14+AA14)</f>
        <v>5.1157407407407263E-3</v>
      </c>
      <c r="AC14" s="3">
        <f t="shared" si="0"/>
        <v>6.9444444444399789E-5</v>
      </c>
      <c r="AD14" s="3">
        <f t="shared" si="1"/>
        <v>5.5555555555547587E-4</v>
      </c>
      <c r="AE14" s="3">
        <f t="shared" si="2"/>
        <v>5.5555555555547587E-4</v>
      </c>
    </row>
    <row r="15" spans="1:31" ht="15.75" x14ac:dyDescent="0.25">
      <c r="A15" s="57">
        <v>22</v>
      </c>
      <c r="B15" s="58" t="str">
        <f>Lähtöluettelo!B19</f>
        <v>Toni Tamminiemi</v>
      </c>
      <c r="C15" s="58" t="str">
        <f>Lähtöluettelo!C19</f>
        <v>       Autoteema WRC-03</v>
      </c>
      <c r="D15" s="42" t="str">
        <f>Lähtöluettelo!D19</f>
        <v>WRC</v>
      </c>
      <c r="E15" s="43">
        <f>AJAT!E20</f>
        <v>0.40590277777777778</v>
      </c>
      <c r="F15" s="43">
        <f>AJAT!F20</f>
        <v>0.40630787037037036</v>
      </c>
      <c r="G15" s="44">
        <f>SUM(F15-E15)</f>
        <v>4.050925925925819E-4</v>
      </c>
      <c r="H15" s="44"/>
      <c r="I15" s="43">
        <f>AJAT!I20</f>
        <v>0.41145833333333331</v>
      </c>
      <c r="J15" s="43">
        <f>AJAT!J20</f>
        <v>0.4125462962962963</v>
      </c>
      <c r="K15" s="44">
        <f>SUM(J15-I15)</f>
        <v>1.087962962962985E-3</v>
      </c>
      <c r="L15" s="44"/>
      <c r="M15" s="43">
        <f>AJAT!M20</f>
        <v>0.47222222222222227</v>
      </c>
      <c r="N15" s="43">
        <f>AJAT!N20</f>
        <v>0.47319444444444447</v>
      </c>
      <c r="O15" s="44">
        <f>SUM(N15-M15)</f>
        <v>9.7222222222220767E-4</v>
      </c>
      <c r="P15" s="44"/>
      <c r="Q15" s="43">
        <f>AJAT!Q20</f>
        <v>0.51180555555555551</v>
      </c>
      <c r="R15" s="43">
        <f>AJAT!R20</f>
        <v>0.51285879629629627</v>
      </c>
      <c r="S15" s="44">
        <f>SUM(R15-Q15)</f>
        <v>1.0532407407407574E-3</v>
      </c>
      <c r="T15" s="44"/>
      <c r="U15" s="43">
        <f>AJAT!U20</f>
        <v>0.51909722222222221</v>
      </c>
      <c r="V15" s="43">
        <f>AJAT!V20</f>
        <v>0.51986111111111111</v>
      </c>
      <c r="W15" s="44">
        <f>SUM(V15-U15)</f>
        <v>7.6388888888889728E-4</v>
      </c>
      <c r="X15" s="44"/>
      <c r="Y15" s="43">
        <f>AJAT!Y20</f>
        <v>0.56562499999999993</v>
      </c>
      <c r="Z15" s="43">
        <f>AJAT!Z20</f>
        <v>0.5665162037037037</v>
      </c>
      <c r="AA15" s="44">
        <f>SUM(Z15-Y15)</f>
        <v>8.91203703703769E-4</v>
      </c>
      <c r="AB15" s="94">
        <f>SUM(G15+K15+O15+S15+W15+AA15)</f>
        <v>5.1736111111111982E-3</v>
      </c>
      <c r="AC15" s="3">
        <f t="shared" si="0"/>
        <v>5.7870370370471935E-5</v>
      </c>
      <c r="AD15" s="3">
        <f t="shared" si="1"/>
        <v>6.134259259259478E-4</v>
      </c>
      <c r="AE15" s="3">
        <f t="shared" si="2"/>
        <v>6.134259259259478E-4</v>
      </c>
    </row>
    <row r="16" spans="1:31" ht="15.75" x14ac:dyDescent="0.25">
      <c r="A16" s="2">
        <v>27</v>
      </c>
      <c r="B16" s="10" t="str">
        <f>Lähtöluettelo!B23</f>
        <v>Henry Äyräväinen </v>
      </c>
      <c r="C16" s="10" t="str">
        <f>Lähtöluettelo!C23</f>
        <v>       Nisula HRT</v>
      </c>
      <c r="D16" s="16" t="str">
        <f>Lähtöluettelo!D23</f>
        <v>Historic</v>
      </c>
      <c r="E16" s="101">
        <f>AJAT!E25</f>
        <v>0.40729166666666666</v>
      </c>
      <c r="F16" s="101">
        <f>AJAT!F25</f>
        <v>0.40771990740740738</v>
      </c>
      <c r="G16" s="48">
        <f>SUM(F16-E16)</f>
        <v>4.2824074074071516E-4</v>
      </c>
      <c r="H16" s="48"/>
      <c r="I16" s="101">
        <f>AJAT!I25</f>
        <v>0.4128472222222222</v>
      </c>
      <c r="J16" s="101">
        <f>AJAT!J25</f>
        <v>0.41392361111111109</v>
      </c>
      <c r="K16" s="48">
        <f>SUM(J16-I16)</f>
        <v>1.0763888888888906E-3</v>
      </c>
      <c r="L16" s="48"/>
      <c r="M16" s="101">
        <f>AJAT!M25</f>
        <v>0.47361111111111115</v>
      </c>
      <c r="N16" s="101">
        <f>AJAT!N25</f>
        <v>0.47447916666666662</v>
      </c>
      <c r="O16" s="48">
        <f>SUM(N16-M16)</f>
        <v>8.680555555554692E-4</v>
      </c>
      <c r="P16" s="48"/>
      <c r="Q16" s="101">
        <f>AJAT!Q25</f>
        <v>0.5131944444444444</v>
      </c>
      <c r="R16" s="101">
        <f>AJAT!R25</f>
        <v>0.51438657407407407</v>
      </c>
      <c r="S16" s="48">
        <f>SUM(R16-Q16)</f>
        <v>1.192129629629668E-3</v>
      </c>
      <c r="T16" s="48"/>
      <c r="U16" s="101">
        <f>AJAT!U25</f>
        <v>0.52048611111111109</v>
      </c>
      <c r="V16" s="101">
        <f>AJAT!V25</f>
        <v>0.52129629629629626</v>
      </c>
      <c r="W16" s="48">
        <f>SUM(V16-U16)</f>
        <v>8.101851851851638E-4</v>
      </c>
      <c r="X16" s="48"/>
      <c r="Y16" s="101">
        <f>AJAT!Y25</f>
        <v>0.56701388888888882</v>
      </c>
      <c r="Z16" s="101">
        <f>AJAT!Z25</f>
        <v>0.56787037037037036</v>
      </c>
      <c r="AA16" s="48">
        <f>SUM(Z16-Y16)</f>
        <v>8.5648148148154135E-4</v>
      </c>
      <c r="AB16" s="95">
        <f>SUM(G16+K16+O16+S16+W16+AA16)</f>
        <v>5.2314814814814481E-3</v>
      </c>
      <c r="AC16" s="3">
        <f t="shared" si="0"/>
        <v>5.7870370370249891E-5</v>
      </c>
      <c r="AD16" s="3">
        <f t="shared" si="1"/>
        <v>6.7129629629619769E-4</v>
      </c>
      <c r="AE16" s="3">
        <f t="shared" si="2"/>
        <v>6.7129629629619769E-4</v>
      </c>
    </row>
    <row r="17" spans="1:31" ht="15.75" x14ac:dyDescent="0.25">
      <c r="A17" s="59">
        <v>25</v>
      </c>
      <c r="B17" s="60" t="str">
        <f>Lähtöluettelo!B21</f>
        <v>Anssi Viinikka</v>
      </c>
      <c r="C17" s="60" t="str">
        <f>Lähtöluettelo!C21</f>
        <v>       Petrol Bros Gaz S2000</v>
      </c>
      <c r="D17" s="49" t="str">
        <f>Lähtöluettelo!D21</f>
        <v>S-WRC</v>
      </c>
      <c r="E17" s="50">
        <f>AJAT!E23</f>
        <v>0.40659722222222222</v>
      </c>
      <c r="F17" s="50">
        <f>AJAT!F23</f>
        <v>0.40711805555555558</v>
      </c>
      <c r="G17" s="51">
        <f>SUM(F17-E17)</f>
        <v>5.2083333333335924E-4</v>
      </c>
      <c r="H17" s="51"/>
      <c r="I17" s="50">
        <f>AJAT!I23</f>
        <v>0.41215277777777781</v>
      </c>
      <c r="J17" s="50">
        <f>AJAT!J23</f>
        <v>0.41321759259259255</v>
      </c>
      <c r="K17" s="51">
        <f>SUM(J17-I17)</f>
        <v>1.0648148148147407E-3</v>
      </c>
      <c r="L17" s="51"/>
      <c r="M17" s="50">
        <f>AJAT!M23</f>
        <v>0.47291666666666665</v>
      </c>
      <c r="N17" s="50">
        <f>AJAT!N23</f>
        <v>0.47378472222222223</v>
      </c>
      <c r="O17" s="51">
        <f>SUM(N17-M17)</f>
        <v>8.6805555555558023E-4</v>
      </c>
      <c r="P17" s="51"/>
      <c r="Q17" s="50">
        <f>AJAT!Q23</f>
        <v>0.51250000000000007</v>
      </c>
      <c r="R17" s="50">
        <f>AJAT!R23</f>
        <v>0.51362268518518517</v>
      </c>
      <c r="S17" s="51">
        <f>SUM(R17-Q17)</f>
        <v>1.1226851851851016E-3</v>
      </c>
      <c r="T17" s="51"/>
      <c r="U17" s="50">
        <f>AJAT!U23</f>
        <v>0.51979166666666665</v>
      </c>
      <c r="V17" s="50">
        <f>AJAT!V23</f>
        <v>0.52059027777777778</v>
      </c>
      <c r="W17" s="51">
        <f>SUM(V17-U17)</f>
        <v>7.9861111111112493E-4</v>
      </c>
      <c r="X17" s="51"/>
      <c r="Y17" s="50">
        <f>AJAT!Y23</f>
        <v>0.56631944444444449</v>
      </c>
      <c r="Z17" s="50">
        <f>AJAT!Z23</f>
        <v>0.56724537037037037</v>
      </c>
      <c r="AA17" s="51">
        <f>SUM(Z17-Y17)</f>
        <v>9.2592592592588563E-4</v>
      </c>
      <c r="AB17" s="93">
        <f>SUM(G17+K17+O17+S17+W17+AA17)</f>
        <v>5.3009259259257924E-3</v>
      </c>
      <c r="AC17" s="3">
        <f t="shared" si="0"/>
        <v>6.9444444444344278E-5</v>
      </c>
      <c r="AD17" s="3">
        <f t="shared" si="1"/>
        <v>7.4074074074054197E-4</v>
      </c>
      <c r="AE17" s="3">
        <f t="shared" si="2"/>
        <v>7.4074074074054197E-4</v>
      </c>
    </row>
    <row r="18" spans="1:31" ht="15.75" x14ac:dyDescent="0.25">
      <c r="A18" s="57">
        <v>56</v>
      </c>
      <c r="B18" s="58" t="str">
        <f>Lähtöluettelo!B48</f>
        <v>Jari Paananen</v>
      </c>
      <c r="C18" s="58" t="str">
        <f>Lähtöluettelo!C48</f>
        <v>       Radoni ja nasse</v>
      </c>
      <c r="D18" s="42" t="str">
        <f>Lähtöluettelo!D48</f>
        <v>WRC</v>
      </c>
      <c r="E18" s="43">
        <f>AJAT!E54</f>
        <v>0.41666666666666669</v>
      </c>
      <c r="F18" s="43">
        <f>AJAT!F54</f>
        <v>0.41711805555555559</v>
      </c>
      <c r="G18" s="44">
        <f>SUM(F18-E18)</f>
        <v>4.5138888888890394E-4</v>
      </c>
      <c r="H18" s="44"/>
      <c r="I18" s="43">
        <f>AJAT!I54</f>
        <v>0.4211805555555555</v>
      </c>
      <c r="J18" s="43">
        <f>AJAT!J54</f>
        <v>0.42230324074074077</v>
      </c>
      <c r="K18" s="44">
        <f>SUM(J18-I18)</f>
        <v>1.1226851851852682E-3</v>
      </c>
      <c r="L18" s="44"/>
      <c r="M18" s="43">
        <f>AJAT!M54</f>
        <v>0.46180555555555558</v>
      </c>
      <c r="N18" s="43">
        <f>AJAT!N54</f>
        <v>0.46260416666666665</v>
      </c>
      <c r="O18" s="44">
        <f>SUM(N18-M18)</f>
        <v>7.9861111111106942E-4</v>
      </c>
      <c r="P18" s="44"/>
      <c r="Q18" s="43">
        <f>AJAT!Q54</f>
        <v>0.50104166666666672</v>
      </c>
      <c r="R18" s="43">
        <f>AJAT!R54</f>
        <v>0.50218750000000001</v>
      </c>
      <c r="S18" s="44">
        <f>SUM(R18-Q18)</f>
        <v>1.1458333333332904E-3</v>
      </c>
      <c r="T18" s="44"/>
      <c r="U18" s="43">
        <f>AJAT!U54</f>
        <v>0.5083333333333333</v>
      </c>
      <c r="V18" s="43">
        <f>AJAT!V54</f>
        <v>0.50913194444444443</v>
      </c>
      <c r="W18" s="44">
        <f>SUM(V18-U18)</f>
        <v>7.9861111111112493E-4</v>
      </c>
      <c r="X18" s="44"/>
      <c r="Y18" s="43">
        <f>AJAT!Y54</f>
        <v>0.57604166666666667</v>
      </c>
      <c r="Z18" s="43">
        <f>AJAT!Z54</f>
        <v>0.57702546296296298</v>
      </c>
      <c r="AA18" s="44">
        <f>SUM(Z18-Y18)</f>
        <v>9.8379629629630205E-4</v>
      </c>
      <c r="AB18" s="94">
        <f>SUM(G18+K18+O18+S18+W18+AA18)</f>
        <v>5.3009259259259589E-3</v>
      </c>
      <c r="AC18" s="3">
        <f t="shared" si="0"/>
        <v>1.6653345369377348E-16</v>
      </c>
      <c r="AD18" s="3">
        <f t="shared" si="1"/>
        <v>7.407407407407085E-4</v>
      </c>
      <c r="AE18" s="3">
        <f t="shared" si="2"/>
        <v>7.407407407407085E-4</v>
      </c>
    </row>
    <row r="19" spans="1:31" ht="15.75" x14ac:dyDescent="0.25">
      <c r="A19" s="2">
        <v>26</v>
      </c>
      <c r="B19" s="10" t="str">
        <f>Lähtöluettelo!B22</f>
        <v>Hannu Hintsala *</v>
      </c>
      <c r="C19" s="10" t="str">
        <f>Lähtöluettelo!C22</f>
        <v>       Tuulennopea leskentekijä</v>
      </c>
      <c r="D19" s="16" t="str">
        <f>Lähtöluettelo!D22</f>
        <v>Historic</v>
      </c>
      <c r="E19" s="101">
        <f>AJAT!E24</f>
        <v>0.4069444444444445</v>
      </c>
      <c r="F19" s="101">
        <f>AJAT!F24</f>
        <v>0.40740740740740744</v>
      </c>
      <c r="G19" s="48">
        <f>SUM(F19-E19)</f>
        <v>4.6296296296294281E-4</v>
      </c>
      <c r="H19" s="48"/>
      <c r="I19" s="101">
        <f>AJAT!I24</f>
        <v>0.41250000000000003</v>
      </c>
      <c r="J19" s="101">
        <f>AJAT!J24</f>
        <v>0.41358796296296302</v>
      </c>
      <c r="K19" s="48">
        <f>SUM(J19-I19)</f>
        <v>1.087962962962985E-3</v>
      </c>
      <c r="L19" s="48"/>
      <c r="M19" s="101">
        <f>AJAT!M24</f>
        <v>0.47326388888888887</v>
      </c>
      <c r="N19" s="101">
        <f>AJAT!N24</f>
        <v>0.47413194444444445</v>
      </c>
      <c r="O19" s="48">
        <f>SUM(N19-M19)</f>
        <v>8.6805555555558023E-4</v>
      </c>
      <c r="P19" s="48"/>
      <c r="Q19" s="101">
        <f>AJAT!Q24</f>
        <v>0.51284722222222223</v>
      </c>
      <c r="R19" s="101">
        <f>AJAT!R24</f>
        <v>0.51406249999999998</v>
      </c>
      <c r="S19" s="48">
        <f>SUM(R19-Q19)</f>
        <v>1.2152777777777457E-3</v>
      </c>
      <c r="T19" s="48"/>
      <c r="U19" s="101">
        <f>AJAT!U24</f>
        <v>0.52013888888888882</v>
      </c>
      <c r="V19" s="101">
        <f>AJAT!V24</f>
        <v>0.52091435185185186</v>
      </c>
      <c r="W19" s="48">
        <f>SUM(V19-U19)</f>
        <v>7.7546296296304718E-4</v>
      </c>
      <c r="X19" s="48"/>
      <c r="Y19" s="101">
        <f>AJAT!Y24</f>
        <v>0.56666666666666665</v>
      </c>
      <c r="Z19" s="101">
        <f>AJAT!Z24</f>
        <v>0.56756944444444446</v>
      </c>
      <c r="AA19" s="48">
        <f>SUM(Z19-Y19)</f>
        <v>9.0277777777780788E-4</v>
      </c>
      <c r="AB19" s="95">
        <f>SUM(G19+K19+O19+S19+W19+AA19)</f>
        <v>5.3125000000001088E-3</v>
      </c>
      <c r="AC19" s="3">
        <f t="shared" si="0"/>
        <v>1.1574074074149898E-5</v>
      </c>
      <c r="AD19" s="3">
        <f t="shared" si="1"/>
        <v>7.523148148148584E-4</v>
      </c>
      <c r="AE19" s="3">
        <f t="shared" si="2"/>
        <v>7.523148148148584E-4</v>
      </c>
    </row>
    <row r="20" spans="1:31" ht="15.75" x14ac:dyDescent="0.25">
      <c r="A20" s="57">
        <v>65</v>
      </c>
      <c r="B20" s="58" t="str">
        <f>Lähtöluettelo!B57</f>
        <v>Mikko Stranden</v>
      </c>
      <c r="C20" s="58" t="str">
        <f>Lähtöluettelo!C57</f>
        <v>       MB X-Trail black'n white</v>
      </c>
      <c r="D20" s="42" t="str">
        <f>Lähtöluettelo!D57</f>
        <v>WRC</v>
      </c>
      <c r="E20" s="43">
        <f>AJAT!E63</f>
        <v>0.41979166666666662</v>
      </c>
      <c r="F20" s="43">
        <f>AJAT!F63</f>
        <v>0.42024305555555558</v>
      </c>
      <c r="G20" s="44">
        <f>SUM(F20-E20)</f>
        <v>4.5138888888895945E-4</v>
      </c>
      <c r="H20" s="44"/>
      <c r="I20" s="43">
        <f>AJAT!I63</f>
        <v>0.42465277777777777</v>
      </c>
      <c r="J20" s="43">
        <f>AJAT!J63</f>
        <v>0.42585648148148153</v>
      </c>
      <c r="K20" s="44">
        <f>SUM(J20-I20)</f>
        <v>1.2037037037037623E-3</v>
      </c>
      <c r="L20" s="44"/>
      <c r="M20" s="43">
        <f>AJAT!M63</f>
        <v>0.46493055555555557</v>
      </c>
      <c r="N20" s="43">
        <f>AJAT!N63</f>
        <v>0.46581018518518519</v>
      </c>
      <c r="O20" s="44">
        <f>SUM(N20-M20)</f>
        <v>8.796296296296191E-4</v>
      </c>
      <c r="P20" s="44"/>
      <c r="Q20" s="43">
        <f>AJAT!Q63</f>
        <v>0.50416666666666665</v>
      </c>
      <c r="R20" s="43">
        <f>AJAT!R63</f>
        <v>0.50531249999999994</v>
      </c>
      <c r="S20" s="44">
        <f>SUM(R20-Q20)</f>
        <v>1.1458333333332904E-3</v>
      </c>
      <c r="T20" s="44"/>
      <c r="U20" s="43">
        <f>AJAT!U63</f>
        <v>0.51145833333333335</v>
      </c>
      <c r="V20" s="43">
        <f>AJAT!V63</f>
        <v>0.51221064814814821</v>
      </c>
      <c r="W20" s="44">
        <f>SUM(V20-U20)</f>
        <v>7.523148148148584E-4</v>
      </c>
      <c r="X20" s="44"/>
      <c r="Y20" s="43">
        <f>AJAT!Y63</f>
        <v>0.55833333333333335</v>
      </c>
      <c r="Z20" s="43">
        <f>AJAT!Z63</f>
        <v>0.55921296296296297</v>
      </c>
      <c r="AA20" s="44">
        <f>SUM(Z20-Y20)</f>
        <v>8.796296296296191E-4</v>
      </c>
      <c r="AB20" s="94">
        <f>SUM(G20+K20+O20+S20+W20+AA20)</f>
        <v>5.3125000000001088E-3</v>
      </c>
      <c r="AC20" s="3">
        <f t="shared" si="0"/>
        <v>0</v>
      </c>
      <c r="AD20" s="3">
        <f t="shared" si="1"/>
        <v>7.523148148148584E-4</v>
      </c>
      <c r="AE20" s="3">
        <f t="shared" si="2"/>
        <v>7.523148148148584E-4</v>
      </c>
    </row>
    <row r="21" spans="1:31" ht="15.75" x14ac:dyDescent="0.25">
      <c r="A21" s="2">
        <v>49</v>
      </c>
      <c r="B21" s="10" t="str">
        <f>Lähtöluettelo!B41</f>
        <v>Teemu "Dumbo" Arminen</v>
      </c>
      <c r="C21" s="10" t="str">
        <f>Lähtöluettelo!C41</f>
        <v>       Villari</v>
      </c>
      <c r="D21" s="16" t="str">
        <f>Lähtöluettelo!D41</f>
        <v>Historic</v>
      </c>
      <c r="E21" s="101">
        <f>AJAT!E47</f>
        <v>0.4145833333333333</v>
      </c>
      <c r="F21" s="101">
        <f>AJAT!F47</f>
        <v>0.41509259259259257</v>
      </c>
      <c r="G21" s="48">
        <f>SUM(F21-E21)</f>
        <v>5.0925925925926485E-4</v>
      </c>
      <c r="H21" s="48"/>
      <c r="I21" s="101">
        <f>AJAT!I47</f>
        <v>0.41909722222222223</v>
      </c>
      <c r="J21" s="101">
        <f>AJAT!J47</f>
        <v>0.42023148148148143</v>
      </c>
      <c r="K21" s="48">
        <f>SUM(J21-I21)</f>
        <v>1.134259259259196E-3</v>
      </c>
      <c r="L21" s="48"/>
      <c r="M21" s="101">
        <f>AJAT!M47</f>
        <v>0.4597222222222222</v>
      </c>
      <c r="N21" s="101">
        <f>AJAT!N47</f>
        <v>0.46060185185185182</v>
      </c>
      <c r="O21" s="48">
        <f>SUM(N21-M21)</f>
        <v>8.796296296296191E-4</v>
      </c>
      <c r="P21" s="48"/>
      <c r="Q21" s="101">
        <f>AJAT!Q47</f>
        <v>0.49895833333333334</v>
      </c>
      <c r="R21" s="101">
        <f>AJAT!R47</f>
        <v>0.50010416666666668</v>
      </c>
      <c r="S21" s="48">
        <f>SUM(R21-Q21)</f>
        <v>1.1458333333333459E-3</v>
      </c>
      <c r="T21" s="48"/>
      <c r="U21" s="101">
        <f>AJAT!U47</f>
        <v>0.50624999999999998</v>
      </c>
      <c r="V21" s="101">
        <f>AJAT!V47</f>
        <v>0.5070486111111111</v>
      </c>
      <c r="W21" s="48">
        <f>SUM(V21-U21)</f>
        <v>7.9861111111112493E-4</v>
      </c>
      <c r="X21" s="48"/>
      <c r="Y21" s="101">
        <f>AJAT!Y47</f>
        <v>0.57395833333333335</v>
      </c>
      <c r="Z21" s="101">
        <f>AJAT!Z47</f>
        <v>0.57482638888888882</v>
      </c>
      <c r="AA21" s="48">
        <f>SUM(Z21-Y21)</f>
        <v>8.680555555554692E-4</v>
      </c>
      <c r="AB21" s="95">
        <f>SUM(G21+K21+O21+S21+W21+AA21)</f>
        <v>5.33564814814802E-3</v>
      </c>
      <c r="AC21" s="3">
        <f t="shared" si="0"/>
        <v>2.3148148147911218E-5</v>
      </c>
      <c r="AD21" s="3">
        <f t="shared" si="1"/>
        <v>7.7546296296276962E-4</v>
      </c>
      <c r="AE21" s="3">
        <f t="shared" si="2"/>
        <v>7.7546296296276962E-4</v>
      </c>
    </row>
    <row r="22" spans="1:31" ht="15.75" x14ac:dyDescent="0.25">
      <c r="A22" s="57">
        <v>85</v>
      </c>
      <c r="B22" s="58" t="str">
        <f>Lähtöluettelo!B74</f>
        <v>Jussi Liimatainen</v>
      </c>
      <c r="C22" s="58" t="str">
        <f>Lähtöluettelo!C74</f>
        <v>       Tsaijant</v>
      </c>
      <c r="D22" s="42" t="str">
        <f>Lähtöluettelo!D74</f>
        <v>WRC</v>
      </c>
      <c r="E22" s="43">
        <f>AJAT!E83</f>
        <v>0.42534722222222227</v>
      </c>
      <c r="F22" s="43">
        <f>AJAT!F83</f>
        <v>0.42577546296296293</v>
      </c>
      <c r="G22" s="44">
        <f>SUM(F22-E22)</f>
        <v>4.2824074074065965E-4</v>
      </c>
      <c r="H22" s="44"/>
      <c r="I22" s="43">
        <f>AJAT!I83</f>
        <v>0.4302083333333333</v>
      </c>
      <c r="J22" s="43">
        <f>AJAT!J83</f>
        <v>0.43128472222222225</v>
      </c>
      <c r="K22" s="44">
        <f>SUM(J22-I22)</f>
        <v>1.0763888888889461E-3</v>
      </c>
      <c r="L22" s="44"/>
      <c r="M22" s="43">
        <f>AJAT!M83</f>
        <v>0.4704861111111111</v>
      </c>
      <c r="N22" s="43">
        <f>AJAT!N83</f>
        <v>0.47134259259259265</v>
      </c>
      <c r="O22" s="44">
        <f>SUM(N22-M22)</f>
        <v>8.5648148148154135E-4</v>
      </c>
      <c r="P22" s="44"/>
      <c r="Q22" s="43">
        <f>AJAT!Q83</f>
        <v>0.50972222222222219</v>
      </c>
      <c r="R22" s="43">
        <f>AJAT!R83</f>
        <v>0.51082175925925932</v>
      </c>
      <c r="S22" s="44">
        <f>SUM(R22-Q22)</f>
        <v>1.0995370370371349E-3</v>
      </c>
      <c r="T22" s="44"/>
      <c r="U22" s="43">
        <f>AJAT!U83</f>
        <v>0.51701388888888888</v>
      </c>
      <c r="V22" s="43">
        <f>AJAT!V83</f>
        <v>0.51780092592592586</v>
      </c>
      <c r="W22" s="44">
        <f>SUM(V22-U22)</f>
        <v>7.8703703703697503E-4</v>
      </c>
      <c r="X22" s="44"/>
      <c r="Y22" s="43">
        <f>AJAT!Y83</f>
        <v>0.56388888888888888</v>
      </c>
      <c r="Z22" s="43">
        <f>AJAT!Z83</f>
        <v>0.56497685185185187</v>
      </c>
      <c r="AA22" s="44">
        <f>SUM(Z22-Y22)</f>
        <v>1.087962962962985E-3</v>
      </c>
      <c r="AB22" s="94">
        <f>SUM(G22+K22+O22+S22+W22+AA22)</f>
        <v>5.3356481481482421E-3</v>
      </c>
      <c r="AC22" s="3">
        <f t="shared" si="0"/>
        <v>2.2204460492503131E-16</v>
      </c>
      <c r="AD22" s="3">
        <f t="shared" si="1"/>
        <v>7.7546296296299166E-4</v>
      </c>
      <c r="AE22" s="3">
        <f t="shared" si="2"/>
        <v>7.7546296296299166E-4</v>
      </c>
    </row>
    <row r="23" spans="1:31" ht="15.75" x14ac:dyDescent="0.25">
      <c r="A23" s="57">
        <v>53</v>
      </c>
      <c r="B23" s="58" t="str">
        <f>Lähtöluettelo!B45</f>
        <v>Teuvo Manner</v>
      </c>
      <c r="C23" s="58" t="str">
        <f>Lähtöluettelo!C45</f>
        <v>       Felt</v>
      </c>
      <c r="D23" s="42" t="str">
        <f>Lähtöluettelo!D45</f>
        <v>WRC</v>
      </c>
      <c r="E23" s="43">
        <f>AJAT!E51</f>
        <v>0.41597222222222219</v>
      </c>
      <c r="F23" s="43">
        <f>AJAT!F51</f>
        <v>0.41638888888888892</v>
      </c>
      <c r="G23" s="44">
        <f>SUM(F23-E23)</f>
        <v>4.166666666667318E-4</v>
      </c>
      <c r="H23" s="44"/>
      <c r="I23" s="43">
        <f>AJAT!I51</f>
        <v>0.42048611111111112</v>
      </c>
      <c r="J23" s="43">
        <f>AJAT!J51</f>
        <v>0.42159722222222223</v>
      </c>
      <c r="K23" s="44">
        <f>SUM(J23-I23)</f>
        <v>1.1111111111111183E-3</v>
      </c>
      <c r="L23" s="44"/>
      <c r="M23" s="43">
        <f>AJAT!M51</f>
        <v>0.46111111111111108</v>
      </c>
      <c r="N23" s="43">
        <f>AJAT!N51</f>
        <v>0.46195601851851853</v>
      </c>
      <c r="O23" s="44">
        <f>SUM(N23-M23)</f>
        <v>8.4490740740744696E-4</v>
      </c>
      <c r="P23" s="44"/>
      <c r="Q23" s="43">
        <f>AJAT!Q51</f>
        <v>0.50034722222222217</v>
      </c>
      <c r="R23" s="43">
        <f>AJAT!R51</f>
        <v>0.50142361111111111</v>
      </c>
      <c r="S23" s="44">
        <f>SUM(R23-Q23)</f>
        <v>1.0763888888889461E-3</v>
      </c>
      <c r="T23" s="44"/>
      <c r="U23" s="43">
        <f>AJAT!U51</f>
        <v>0.50763888888888886</v>
      </c>
      <c r="V23" s="43">
        <f>AJAT!V51</f>
        <v>0.50844907407407403</v>
      </c>
      <c r="W23" s="44">
        <f>SUM(V23-U23)</f>
        <v>8.101851851851638E-4</v>
      </c>
      <c r="X23" s="44"/>
      <c r="Y23" s="43">
        <f>AJAT!Y51</f>
        <v>0.57534722222222223</v>
      </c>
      <c r="Z23" s="43">
        <f>AJAT!Z51</f>
        <v>0.57643518518518522</v>
      </c>
      <c r="AA23" s="44">
        <f>SUM(Z23-Y23)</f>
        <v>1.087962962962985E-3</v>
      </c>
      <c r="AB23" s="94">
        <f>SUM(G23+K23+O23+S23+W23+AA23)</f>
        <v>5.347222222222392E-3</v>
      </c>
      <c r="AC23" s="3">
        <f>SUM(AB23-AB22)</f>
        <v>1.1574074074149898E-5</v>
      </c>
      <c r="AD23" s="3">
        <f t="shared" si="1"/>
        <v>7.8703703703714156E-4</v>
      </c>
      <c r="AE23" s="3">
        <f t="shared" si="2"/>
        <v>7.8703703703714156E-4</v>
      </c>
    </row>
    <row r="24" spans="1:31" ht="15.75" x14ac:dyDescent="0.25">
      <c r="A24" s="57">
        <v>82</v>
      </c>
      <c r="B24" s="58" t="str">
        <f>Lähtöluettelo!B73</f>
        <v>Pasi Rutanen </v>
      </c>
      <c r="C24" s="58" t="str">
        <f>Lähtöluettelo!C73</f>
        <v>       Norola racing team Opel Adam 2000i</v>
      </c>
      <c r="D24" s="42" t="str">
        <f>Lähtöluettelo!D73</f>
        <v>WRC</v>
      </c>
      <c r="E24" s="43">
        <f>AJAT!E80</f>
        <v>0.42499999999999999</v>
      </c>
      <c r="F24" s="43">
        <f>AJAT!F80</f>
        <v>0.42557870370370371</v>
      </c>
      <c r="G24" s="44">
        <f>SUM(F24-E24)</f>
        <v>5.7870370370372015E-4</v>
      </c>
      <c r="H24" s="44"/>
      <c r="I24" s="43">
        <f>AJAT!I80</f>
        <v>0.42986111111111108</v>
      </c>
      <c r="J24" s="43">
        <f>AJAT!J80</f>
        <v>0.43093749999999997</v>
      </c>
      <c r="K24" s="44">
        <f>SUM(J24-I24)</f>
        <v>1.0763888888888906E-3</v>
      </c>
      <c r="L24" s="44"/>
      <c r="M24" s="43">
        <f>AJAT!M80</f>
        <v>0.47013888888888888</v>
      </c>
      <c r="N24" s="43">
        <f>AJAT!N80</f>
        <v>0.47109953703703705</v>
      </c>
      <c r="O24" s="44">
        <f>SUM(N24-M24)</f>
        <v>9.6064814814816879E-4</v>
      </c>
      <c r="P24" s="44"/>
      <c r="Q24" s="43">
        <f>AJAT!Q80</f>
        <v>0.50937500000000002</v>
      </c>
      <c r="R24" s="43">
        <f>AJAT!R80</f>
        <v>0.51049768518518512</v>
      </c>
      <c r="S24" s="44">
        <f>SUM(R24-Q24)</f>
        <v>1.1226851851851016E-3</v>
      </c>
      <c r="T24" s="44"/>
      <c r="U24" s="43">
        <f>AJAT!U80</f>
        <v>0.51666666666666672</v>
      </c>
      <c r="V24" s="43">
        <f>AJAT!V80</f>
        <v>0.51745370370370369</v>
      </c>
      <c r="W24" s="44">
        <f>SUM(V24-U24)</f>
        <v>7.8703703703697503E-4</v>
      </c>
      <c r="X24" s="44"/>
      <c r="Y24" s="43">
        <f>AJAT!Y80</f>
        <v>0.56354166666666672</v>
      </c>
      <c r="Z24" s="43">
        <f>AJAT!Z80</f>
        <v>0.56439814814814815</v>
      </c>
      <c r="AA24" s="44">
        <f>SUM(Z24-Y24)</f>
        <v>8.5648148148143033E-4</v>
      </c>
      <c r="AB24" s="94">
        <f>SUM(G24+K24+O24+S24+W24+AA24)</f>
        <v>5.3819444444442865E-3</v>
      </c>
      <c r="AC24" s="3">
        <f t="shared" si="0"/>
        <v>3.4722222221894583E-5</v>
      </c>
      <c r="AD24" s="3">
        <f t="shared" si="1"/>
        <v>8.2175925925903615E-4</v>
      </c>
      <c r="AE24" s="3">
        <f t="shared" si="2"/>
        <v>8.2175925925903615E-4</v>
      </c>
    </row>
    <row r="25" spans="1:31" ht="15.75" x14ac:dyDescent="0.25">
      <c r="A25" s="57">
        <v>50</v>
      </c>
      <c r="B25" s="58" t="str">
        <f>Lähtöluettelo!B42</f>
        <v>Antero Kuukkanen</v>
      </c>
      <c r="C25" s="58" t="str">
        <f>Lähtöluettelo!C42</f>
        <v>       M.Leistiö Sport Tunturi</v>
      </c>
      <c r="D25" s="42" t="str">
        <f>Lähtöluettelo!D42</f>
        <v>WRC</v>
      </c>
      <c r="E25" s="43">
        <f>AJAT!E48</f>
        <v>0.41493055555555558</v>
      </c>
      <c r="F25" s="43">
        <f>AJAT!F48</f>
        <v>0.4153587962962963</v>
      </c>
      <c r="G25" s="44">
        <f>SUM(F25-E25)</f>
        <v>4.2824074074071516E-4</v>
      </c>
      <c r="H25" s="44"/>
      <c r="I25" s="43">
        <f>AJAT!I48</f>
        <v>0.41944444444444445</v>
      </c>
      <c r="J25" s="43">
        <f>AJAT!J48</f>
        <v>0.42050925925925925</v>
      </c>
      <c r="K25" s="44">
        <f>SUM(J25-I25)</f>
        <v>1.0648148148147962E-3</v>
      </c>
      <c r="L25" s="44"/>
      <c r="M25" s="43">
        <f>AJAT!M48</f>
        <v>0.46006944444444442</v>
      </c>
      <c r="N25" s="43">
        <f>AJAT!N48</f>
        <v>0.46109953703703704</v>
      </c>
      <c r="O25" s="44">
        <f>SUM(N25-M25)</f>
        <v>1.0300925925926241E-3</v>
      </c>
      <c r="P25" s="44"/>
      <c r="Q25" s="43">
        <f>AJAT!Q48</f>
        <v>0.4993055555555555</v>
      </c>
      <c r="R25" s="43">
        <f>AJAT!R48</f>
        <v>0.50043981481481481</v>
      </c>
      <c r="S25" s="44">
        <f>SUM(R25-Q25)</f>
        <v>1.134259259259307E-3</v>
      </c>
      <c r="T25" s="44"/>
      <c r="U25" s="43">
        <f>AJAT!U48</f>
        <v>0.50659722222222225</v>
      </c>
      <c r="V25" s="43">
        <f>AJAT!V48</f>
        <v>0.50736111111111104</v>
      </c>
      <c r="W25" s="44">
        <f>SUM(V25-U25)</f>
        <v>7.6388888888878625E-4</v>
      </c>
      <c r="X25" s="44"/>
      <c r="Y25" s="43">
        <f>AJAT!Y48</f>
        <v>0.57430555555555551</v>
      </c>
      <c r="Z25" s="43">
        <f>AJAT!Z48</f>
        <v>0.57526620370370374</v>
      </c>
      <c r="AA25" s="44">
        <f>SUM(Z25-Y25)</f>
        <v>9.606481481482243E-4</v>
      </c>
      <c r="AB25" s="94">
        <f>SUM(G25+K25+O25+S25+W25+AA25)</f>
        <v>5.3819444444444531E-3</v>
      </c>
      <c r="AC25" s="3">
        <f t="shared" si="0"/>
        <v>1.6653345369377348E-16</v>
      </c>
      <c r="AD25" s="3">
        <f t="shared" si="1"/>
        <v>8.2175925925920268E-4</v>
      </c>
      <c r="AE25" s="3">
        <f t="shared" si="2"/>
        <v>8.2175925925920268E-4</v>
      </c>
    </row>
    <row r="26" spans="1:31" ht="15.75" x14ac:dyDescent="0.25">
      <c r="A26" s="59">
        <v>42</v>
      </c>
      <c r="B26" s="60" t="str">
        <f>Lähtöluettelo!B35</f>
        <v>Pasi Lahtinen</v>
      </c>
      <c r="C26" s="60" t="str">
        <f>Lähtöluettelo!C35</f>
        <v>       Crescent Edge R5</v>
      </c>
      <c r="D26" s="49" t="str">
        <f>Lähtöluettelo!D35</f>
        <v>S-WRC</v>
      </c>
      <c r="E26" s="50">
        <f>AJAT!E40</f>
        <v>0.41250000000000003</v>
      </c>
      <c r="F26" s="50">
        <f>AJAT!F40</f>
        <v>0.41296296296296298</v>
      </c>
      <c r="G26" s="51">
        <f>SUM(F26-E26)</f>
        <v>4.6296296296294281E-4</v>
      </c>
      <c r="H26" s="51"/>
      <c r="I26" s="50">
        <f>AJAT!I40</f>
        <v>0.41701388888888885</v>
      </c>
      <c r="J26" s="50">
        <f>AJAT!J40</f>
        <v>0.4181597222222222</v>
      </c>
      <c r="K26" s="51">
        <f>SUM(J26-I26)</f>
        <v>1.1458333333333459E-3</v>
      </c>
      <c r="L26" s="51"/>
      <c r="M26" s="50">
        <f>AJAT!M40</f>
        <v>0.45729166666666665</v>
      </c>
      <c r="N26" s="50">
        <f>AJAT!N40</f>
        <v>0.45831018518518518</v>
      </c>
      <c r="O26" s="51">
        <f>SUM(N26-M26)</f>
        <v>1.0185185185185297E-3</v>
      </c>
      <c r="P26" s="51"/>
      <c r="Q26" s="50">
        <f>AJAT!Q40</f>
        <v>0.49687500000000001</v>
      </c>
      <c r="R26" s="50">
        <f>AJAT!R40</f>
        <v>0.49807870370370372</v>
      </c>
      <c r="S26" s="51">
        <f>SUM(R26-Q26)</f>
        <v>1.2037037037037068E-3</v>
      </c>
      <c r="T26" s="51"/>
      <c r="U26" s="50">
        <f>AJAT!U40</f>
        <v>0.50347222222222221</v>
      </c>
      <c r="V26" s="50">
        <f>AJAT!V40</f>
        <v>0.50423611111111111</v>
      </c>
      <c r="W26" s="51">
        <f>SUM(V26-U26)</f>
        <v>7.6388888888889728E-4</v>
      </c>
      <c r="X26" s="51"/>
      <c r="Y26" s="50">
        <f>AJAT!Y40</f>
        <v>0.57187500000000002</v>
      </c>
      <c r="Z26" s="50">
        <f>AJAT!Z40</f>
        <v>0.57267361111111115</v>
      </c>
      <c r="AA26" s="51">
        <f>SUM(Z26-Y26)</f>
        <v>7.9861111111112493E-4</v>
      </c>
      <c r="AB26" s="93">
        <f>SUM(G26+K26+O26+S26+W26+AA26)</f>
        <v>5.3935185185185475E-3</v>
      </c>
      <c r="AC26" s="3">
        <f t="shared" si="0"/>
        <v>1.1574074074094387E-5</v>
      </c>
      <c r="AD26" s="3">
        <f t="shared" si="1"/>
        <v>8.3333333333329707E-4</v>
      </c>
      <c r="AE26" s="3">
        <f t="shared" si="2"/>
        <v>8.3333333333329707E-4</v>
      </c>
    </row>
    <row r="27" spans="1:31" ht="15.75" x14ac:dyDescent="0.25">
      <c r="A27" s="57">
        <v>77</v>
      </c>
      <c r="B27" s="58" t="str">
        <f>Lähtöluettelo!B69</f>
        <v>Arto Malinen</v>
      </c>
      <c r="C27" s="58" t="str">
        <f>Lähtöluettelo!C69</f>
        <v>       Pony Express Tunturi</v>
      </c>
      <c r="D27" s="42" t="str">
        <f>Lähtöluettelo!D69</f>
        <v>WRC</v>
      </c>
      <c r="E27" s="43">
        <f>AJAT!E75</f>
        <v>0.42395833333333338</v>
      </c>
      <c r="F27" s="43">
        <f>AJAT!F75</f>
        <v>0.424375</v>
      </c>
      <c r="G27" s="44">
        <f>SUM(F27-E27)</f>
        <v>4.1666666666662078E-4</v>
      </c>
      <c r="H27" s="44"/>
      <c r="I27" s="43">
        <f>AJAT!I75</f>
        <v>0.42881944444444442</v>
      </c>
      <c r="J27" s="43">
        <f>AJAT!J75</f>
        <v>0.42996527777777777</v>
      </c>
      <c r="K27" s="44">
        <f>SUM(J27-I27)</f>
        <v>1.1458333333333459E-3</v>
      </c>
      <c r="L27" s="44"/>
      <c r="M27" s="43">
        <f>AJAT!M75</f>
        <v>0.46909722222222222</v>
      </c>
      <c r="N27" s="43">
        <f>AJAT!N75</f>
        <v>0.47</v>
      </c>
      <c r="O27" s="44">
        <f>SUM(N27-M27)</f>
        <v>9.0277777777775237E-4</v>
      </c>
      <c r="P27" s="44"/>
      <c r="Q27" s="43">
        <f>AJAT!Q75</f>
        <v>0.5083333333333333</v>
      </c>
      <c r="R27" s="43">
        <f>AJAT!R75</f>
        <v>0.50950231481481478</v>
      </c>
      <c r="S27" s="44">
        <f>SUM(R27-Q27)</f>
        <v>1.1689814814814792E-3</v>
      </c>
      <c r="T27" s="44"/>
      <c r="U27" s="43">
        <f>AJAT!U75</f>
        <v>0.515625</v>
      </c>
      <c r="V27" s="43">
        <f>AJAT!V75</f>
        <v>0.51646990740740739</v>
      </c>
      <c r="W27" s="44">
        <f>SUM(V27-U27)</f>
        <v>8.4490740740739145E-4</v>
      </c>
      <c r="X27" s="44"/>
      <c r="Y27" s="43">
        <f>AJAT!Y75</f>
        <v>0.5625</v>
      </c>
      <c r="Z27" s="43">
        <f>AJAT!Z75</f>
        <v>0.56342592592592589</v>
      </c>
      <c r="AA27" s="44">
        <f>SUM(Z27-Y27)</f>
        <v>9.2592592592588563E-4</v>
      </c>
      <c r="AB27" s="94">
        <f>SUM(G27+K27+O27+S27+W27+AA27)</f>
        <v>5.4050925925924753E-3</v>
      </c>
      <c r="AC27" s="3">
        <f t="shared" si="0"/>
        <v>1.1574074073927854E-5</v>
      </c>
      <c r="AD27" s="3">
        <f t="shared" si="1"/>
        <v>8.4490740740722492E-4</v>
      </c>
      <c r="AE27" s="3">
        <f t="shared" si="2"/>
        <v>8.4490740740722492E-4</v>
      </c>
    </row>
    <row r="28" spans="1:31" ht="15.75" x14ac:dyDescent="0.25">
      <c r="A28" s="57">
        <v>35</v>
      </c>
      <c r="B28" s="58" t="str">
        <f>Lähtöluettelo!B29</f>
        <v>Miika Mattola </v>
      </c>
      <c r="C28" s="58" t="str">
        <f>Lähtöluettelo!C29</f>
        <v>       Biltema WRC</v>
      </c>
      <c r="D28" s="42" t="str">
        <f>Lähtöluettelo!D29</f>
        <v>WRC</v>
      </c>
      <c r="E28" s="43">
        <f>AJAT!E33</f>
        <v>0.40972222222222227</v>
      </c>
      <c r="F28" s="43">
        <f>AJAT!F33</f>
        <v>0.41018518518518521</v>
      </c>
      <c r="G28" s="44">
        <f>SUM(F28-E28)</f>
        <v>4.6296296296294281E-4</v>
      </c>
      <c r="H28" s="44"/>
      <c r="I28" s="43">
        <f>AJAT!I33</f>
        <v>0.4152777777777778</v>
      </c>
      <c r="J28" s="43">
        <f>AJAT!J33</f>
        <v>0.41640046296296296</v>
      </c>
      <c r="K28" s="44">
        <f>SUM(J28-I28)</f>
        <v>1.1226851851851571E-3</v>
      </c>
      <c r="L28" s="44"/>
      <c r="M28" s="43">
        <f>AJAT!M33</f>
        <v>0.45555555555555555</v>
      </c>
      <c r="N28" s="43">
        <f>AJAT!N33</f>
        <v>0.45643518518518517</v>
      </c>
      <c r="O28" s="44">
        <f>SUM(N28-M28)</f>
        <v>8.796296296296191E-4</v>
      </c>
      <c r="P28" s="44"/>
      <c r="Q28" s="43">
        <f>AJAT!Q33</f>
        <v>0.51527777777777783</v>
      </c>
      <c r="R28" s="43">
        <f>AJAT!R33</f>
        <v>0.51642361111111112</v>
      </c>
      <c r="S28" s="44">
        <f>SUM(R28-Q28)</f>
        <v>1.1458333333332904E-3</v>
      </c>
      <c r="T28" s="44"/>
      <c r="U28" s="43">
        <f>AJAT!U33</f>
        <v>0.52256944444444442</v>
      </c>
      <c r="V28" s="43">
        <f>AJAT!V33</f>
        <v>0.52339120370370373</v>
      </c>
      <c r="W28" s="44">
        <f>SUM(V28-U28)</f>
        <v>8.217592592593137E-4</v>
      </c>
      <c r="X28" s="44"/>
      <c r="Y28" s="43">
        <f>AJAT!Y33</f>
        <v>0.56909722222222225</v>
      </c>
      <c r="Z28" s="43">
        <f>AJAT!Z33</f>
        <v>0.57008101851851845</v>
      </c>
      <c r="AA28" s="44">
        <f>SUM(Z28-Y28)</f>
        <v>9.8379629629619103E-4</v>
      </c>
      <c r="AB28" s="94">
        <f>SUM(G28+K28+O28+S28+W28+AA28)</f>
        <v>5.4166666666665142E-3</v>
      </c>
      <c r="AC28" s="3">
        <f t="shared" si="0"/>
        <v>1.1574074074038876E-5</v>
      </c>
      <c r="AD28" s="3">
        <f t="shared" si="1"/>
        <v>8.564814814812638E-4</v>
      </c>
      <c r="AE28" s="3">
        <f t="shared" si="2"/>
        <v>8.564814814812638E-4</v>
      </c>
    </row>
    <row r="29" spans="1:31" ht="15.75" x14ac:dyDescent="0.25">
      <c r="A29" s="2">
        <v>37</v>
      </c>
      <c r="B29" s="10" t="str">
        <f>Lähtöluettelo!B31</f>
        <v>Mika Penttinen </v>
      </c>
      <c r="C29" s="10" t="str">
        <f>Lähtöluettelo!C31</f>
        <v>       Nopsa</v>
      </c>
      <c r="D29" s="16" t="str">
        <f>Lähtöluettelo!D31</f>
        <v>Historic</v>
      </c>
      <c r="E29" s="101">
        <f>AJAT!E35</f>
        <v>0.41041666666666665</v>
      </c>
      <c r="F29" s="101">
        <f>AJAT!F35</f>
        <v>0.41092592592592592</v>
      </c>
      <c r="G29" s="48">
        <f>SUM(F29-E29)</f>
        <v>5.0925925925926485E-4</v>
      </c>
      <c r="H29" s="48"/>
      <c r="I29" s="101">
        <f>AJAT!I35</f>
        <v>0.41597222222222219</v>
      </c>
      <c r="J29" s="101">
        <f>AJAT!J35</f>
        <v>0.41708333333333331</v>
      </c>
      <c r="K29" s="48">
        <f>SUM(J29-I29)</f>
        <v>1.1111111111111183E-3</v>
      </c>
      <c r="L29" s="48"/>
      <c r="M29" s="101">
        <f>AJAT!M35</f>
        <v>0.45624999999999999</v>
      </c>
      <c r="N29" s="101">
        <f>AJAT!N35</f>
        <v>0.45708333333333334</v>
      </c>
      <c r="O29" s="48">
        <f>SUM(N29-M29)</f>
        <v>8.3333333333335258E-4</v>
      </c>
      <c r="P29" s="48"/>
      <c r="Q29" s="101">
        <f>AJAT!Q35</f>
        <v>0.51597222222222217</v>
      </c>
      <c r="R29" s="101">
        <f>AJAT!R35</f>
        <v>0.51707175925925919</v>
      </c>
      <c r="S29" s="48">
        <f>SUM(R29-Q29)</f>
        <v>1.0995370370370239E-3</v>
      </c>
      <c r="T29" s="48"/>
      <c r="U29" s="101">
        <f>AJAT!U35</f>
        <v>0.52326388888888886</v>
      </c>
      <c r="V29" s="101">
        <f>AJAT!V35</f>
        <v>0.5242013888888889</v>
      </c>
      <c r="W29" s="48">
        <f>SUM(V29-U29)</f>
        <v>9.3750000000003553E-4</v>
      </c>
      <c r="X29" s="48"/>
      <c r="Y29" s="101">
        <f>AJAT!Y35</f>
        <v>0.5697916666666667</v>
      </c>
      <c r="Z29" s="101">
        <f>AJAT!Z35</f>
        <v>0.570775462962963</v>
      </c>
      <c r="AA29" s="48">
        <f>SUM(Z29-Y29)</f>
        <v>9.8379629629630205E-4</v>
      </c>
      <c r="AB29" s="95">
        <f>SUM(G29+K29+O29+S29+W29+AA29)</f>
        <v>5.4745370370370972E-3</v>
      </c>
      <c r="AC29" s="3">
        <f t="shared" si="0"/>
        <v>5.7870370370582958E-5</v>
      </c>
      <c r="AD29" s="3">
        <f t="shared" si="1"/>
        <v>9.1435185185184675E-4</v>
      </c>
      <c r="AE29" s="3">
        <f t="shared" si="2"/>
        <v>9.1435185185184675E-4</v>
      </c>
    </row>
    <row r="30" spans="1:31" ht="15.75" x14ac:dyDescent="0.25">
      <c r="A30" s="2">
        <v>28</v>
      </c>
      <c r="B30" s="10" t="str">
        <f>Lähtöluettelo!B24</f>
        <v>Juho Puumalainen </v>
      </c>
      <c r="C30" s="10" t="str">
        <f>Lähtöluettelo!C24</f>
        <v>       Korva-Tunturi-Monte-Carlo-Edition</v>
      </c>
      <c r="D30" s="16" t="str">
        <f>Lähtöluettelo!D24</f>
        <v>Historic</v>
      </c>
      <c r="E30" s="101">
        <f>AJAT!E26</f>
        <v>0.40763888888888888</v>
      </c>
      <c r="F30" s="101">
        <f>AJAT!F26</f>
        <v>0.40811342592592598</v>
      </c>
      <c r="G30" s="48">
        <f>SUM(F30-E30)</f>
        <v>4.7453703703709271E-4</v>
      </c>
      <c r="H30" s="48"/>
      <c r="I30" s="101">
        <f>AJAT!I26</f>
        <v>0.41319444444444442</v>
      </c>
      <c r="J30" s="101">
        <f>AJAT!J26</f>
        <v>0.41440972222222222</v>
      </c>
      <c r="K30" s="48">
        <f>SUM(J30-I30)</f>
        <v>1.2152777777778012E-3</v>
      </c>
      <c r="L30" s="48"/>
      <c r="M30" s="101">
        <f>AJAT!M26</f>
        <v>0.47395833333333331</v>
      </c>
      <c r="N30" s="101">
        <f>AJAT!N26</f>
        <v>0.47483796296296293</v>
      </c>
      <c r="O30" s="48">
        <f>SUM(N30-M30)</f>
        <v>8.796296296296191E-4</v>
      </c>
      <c r="P30" s="48"/>
      <c r="Q30" s="101">
        <f>AJAT!Q26</f>
        <v>0.51354166666666667</v>
      </c>
      <c r="R30" s="101">
        <f>AJAT!R26</f>
        <v>0.51471064814814815</v>
      </c>
      <c r="S30" s="48">
        <f>SUM(R30-Q30)</f>
        <v>1.1689814814814792E-3</v>
      </c>
      <c r="T30" s="48"/>
      <c r="U30" s="101">
        <f>AJAT!U26</f>
        <v>0.52083333333333337</v>
      </c>
      <c r="V30" s="101">
        <f>AJAT!V26</f>
        <v>0.52164351851851853</v>
      </c>
      <c r="W30" s="48">
        <f>SUM(V30-U30)</f>
        <v>8.101851851851638E-4</v>
      </c>
      <c r="X30" s="48"/>
      <c r="Y30" s="101">
        <f>AJAT!Y26</f>
        <v>0.56736111111111109</v>
      </c>
      <c r="Z30" s="101">
        <f>AJAT!Z26</f>
        <v>0.56832175925925921</v>
      </c>
      <c r="AA30" s="48">
        <f>SUM(Z30-Y30)</f>
        <v>9.6064814814811328E-4</v>
      </c>
      <c r="AB30" s="95">
        <f>SUM(G30+K30+O30+S30+W30+AA30)</f>
        <v>5.5092592592592693E-3</v>
      </c>
      <c r="AC30" s="3">
        <f>SUM(AB30-AB29)</f>
        <v>3.4722222222172139E-5</v>
      </c>
      <c r="AD30" s="2"/>
      <c r="AE30" s="3">
        <f t="shared" si="2"/>
        <v>9.4907407407401889E-4</v>
      </c>
    </row>
    <row r="31" spans="1:31" ht="15.75" x14ac:dyDescent="0.25">
      <c r="A31" s="59">
        <v>60</v>
      </c>
      <c r="B31" s="60" t="str">
        <f>Lähtöluettelo!B52</f>
        <v>Lauri Järvelä</v>
      </c>
      <c r="C31" s="60" t="str">
        <f>Lähtöluettelo!C52</f>
        <v>       Joku rotisko</v>
      </c>
      <c r="D31" s="49" t="str">
        <f>Lähtöluettelo!D52</f>
        <v>S-WRC</v>
      </c>
      <c r="E31" s="50">
        <f>AJAT!E58</f>
        <v>0.41805555555555557</v>
      </c>
      <c r="F31" s="50">
        <f>AJAT!F58</f>
        <v>0.41854166666666665</v>
      </c>
      <c r="G31" s="51">
        <f>SUM(F31-E31)</f>
        <v>4.8611111111107608E-4</v>
      </c>
      <c r="H31" s="51"/>
      <c r="I31" s="50">
        <f>AJAT!I58</f>
        <v>0.4225694444444445</v>
      </c>
      <c r="J31" s="50">
        <f>AJAT!J58</f>
        <v>0.42371527777777779</v>
      </c>
      <c r="K31" s="51">
        <f>SUM(J31-I31)</f>
        <v>1.1458333333332904E-3</v>
      </c>
      <c r="L31" s="51"/>
      <c r="M31" s="50">
        <f>AJAT!M58</f>
        <v>0.46319444444444446</v>
      </c>
      <c r="N31" s="50">
        <f>AJAT!N58</f>
        <v>0.46410879629629626</v>
      </c>
      <c r="O31" s="51">
        <f>SUM(N31-M31)</f>
        <v>9.1435185185179124E-4</v>
      </c>
      <c r="P31" s="51"/>
      <c r="Q31" s="50">
        <f>AJAT!Q58</f>
        <v>0.5024305555555556</v>
      </c>
      <c r="R31" s="50">
        <f>AJAT!R58</f>
        <v>0.50358796296296293</v>
      </c>
      <c r="S31" s="51">
        <f>SUM(R31-Q31)</f>
        <v>1.1574074074073293E-3</v>
      </c>
      <c r="T31" s="51"/>
      <c r="U31" s="50">
        <f>AJAT!U58</f>
        <v>0.50972222222222219</v>
      </c>
      <c r="V31" s="50">
        <f>AJAT!V58</f>
        <v>0.51050925925925927</v>
      </c>
      <c r="W31" s="51">
        <f>SUM(V31-U31)</f>
        <v>7.8703703703708605E-4</v>
      </c>
      <c r="X31" s="51"/>
      <c r="Y31" s="50">
        <f>AJAT!Y58</f>
        <v>0.55659722222222219</v>
      </c>
      <c r="Z31" s="50">
        <f>AJAT!Z58</f>
        <v>0.55763888888888891</v>
      </c>
      <c r="AA31" s="51">
        <f>SUM(Z31-Y31)</f>
        <v>1.0416666666667185E-3</v>
      </c>
      <c r="AB31" s="93">
        <f>SUM(G31+K31+O31+S31+W31+AA31)</f>
        <v>5.5324074074072915E-3</v>
      </c>
      <c r="AC31" s="3">
        <f>SUM(AB31-AB30)</f>
        <v>2.3148148148022241E-5</v>
      </c>
      <c r="AD31" s="2"/>
      <c r="AE31" s="3">
        <f t="shared" si="2"/>
        <v>9.7222222222204113E-4</v>
      </c>
    </row>
    <row r="32" spans="1:31" ht="15.75" x14ac:dyDescent="0.25">
      <c r="A32" s="59">
        <v>54</v>
      </c>
      <c r="B32" s="60" t="str">
        <f>Lähtöluettelo!B46</f>
        <v>Jarno Arilehto</v>
      </c>
      <c r="C32" s="60" t="str">
        <f>Lähtöluettelo!C46</f>
        <v>       Nippon mikä lie</v>
      </c>
      <c r="D32" s="49" t="str">
        <f>Lähtöluettelo!D46</f>
        <v>S-WRC</v>
      </c>
      <c r="E32" s="50">
        <f>AJAT!E52</f>
        <v>0.41631944444444446</v>
      </c>
      <c r="F32" s="50">
        <f>AJAT!F52</f>
        <v>0.4168055555555556</v>
      </c>
      <c r="G32" s="51">
        <f>SUM(F32-E32)</f>
        <v>4.8611111111113159E-4</v>
      </c>
      <c r="H32" s="51"/>
      <c r="I32" s="50">
        <f>AJAT!I52</f>
        <v>0.42083333333333334</v>
      </c>
      <c r="J32" s="50">
        <f>AJAT!J52</f>
        <v>0.42204861111111108</v>
      </c>
      <c r="K32" s="51">
        <f>SUM(J32-I32)</f>
        <v>1.2152777777777457E-3</v>
      </c>
      <c r="L32" s="51"/>
      <c r="M32" s="50">
        <f>AJAT!M52</f>
        <v>0.4614583333333333</v>
      </c>
      <c r="N32" s="50">
        <f>AJAT!N52</f>
        <v>0.46238425925925924</v>
      </c>
      <c r="O32" s="51">
        <f>SUM(N32-M32)</f>
        <v>9.2592592592594114E-4</v>
      </c>
      <c r="P32" s="51"/>
      <c r="Q32" s="50">
        <f>AJAT!Q52</f>
        <v>0.50069444444444444</v>
      </c>
      <c r="R32" s="50">
        <f>AJAT!R52</f>
        <v>0.50185185185185188</v>
      </c>
      <c r="S32" s="51">
        <f>SUM(R32-Q32)</f>
        <v>1.1574074074074403E-3</v>
      </c>
      <c r="T32" s="51"/>
      <c r="U32" s="50">
        <f>AJAT!U52</f>
        <v>0.50798611111111114</v>
      </c>
      <c r="V32" s="50">
        <f>AJAT!V52</f>
        <v>0.50878472222222226</v>
      </c>
      <c r="W32" s="51">
        <f>SUM(V32-U32)</f>
        <v>7.9861111111112493E-4</v>
      </c>
      <c r="X32" s="51"/>
      <c r="Y32" s="50">
        <f>AJAT!Y52</f>
        <v>0.5756944444444444</v>
      </c>
      <c r="Z32" s="50">
        <f>AJAT!Z52</f>
        <v>0.57672453703703697</v>
      </c>
      <c r="AA32" s="51">
        <f>SUM(Z32-Y32)</f>
        <v>1.0300925925925686E-3</v>
      </c>
      <c r="AB32" s="93">
        <f>SUM(G32+K32+O32+S32+W32+AA32)</f>
        <v>5.6134259259259522E-3</v>
      </c>
      <c r="AC32" s="3">
        <f t="shared" si="0"/>
        <v>8.1018518518660709E-5</v>
      </c>
      <c r="AD32" s="2"/>
      <c r="AE32" s="3">
        <f t="shared" si="2"/>
        <v>1.0532407407407018E-3</v>
      </c>
    </row>
    <row r="33" spans="1:39" ht="15.75" x14ac:dyDescent="0.25">
      <c r="A33" s="59">
        <v>62</v>
      </c>
      <c r="B33" s="60" t="str">
        <f>Lähtöluettelo!B54</f>
        <v>Jani Maukonen</v>
      </c>
      <c r="C33" s="60" t="str">
        <f>Lähtöluettelo!C54</f>
        <v>       BLTM 26 V7</v>
      </c>
      <c r="D33" s="49" t="str">
        <f>Lähtöluettelo!D54</f>
        <v>S-WRC</v>
      </c>
      <c r="E33" s="50">
        <f>AJAT!E60</f>
        <v>0.41875000000000001</v>
      </c>
      <c r="F33" s="50">
        <f>AJAT!F60</f>
        <v>0.41922453703703705</v>
      </c>
      <c r="G33" s="51">
        <f>SUM(F33-E33)</f>
        <v>4.745370370370372E-4</v>
      </c>
      <c r="H33" s="51"/>
      <c r="I33" s="50">
        <f>AJAT!I60</f>
        <v>0.4236111111111111</v>
      </c>
      <c r="J33" s="50">
        <f>AJAT!J60</f>
        <v>0.42494212962962963</v>
      </c>
      <c r="K33" s="51">
        <f>SUM(J33-I33)</f>
        <v>1.331018518518523E-3</v>
      </c>
      <c r="L33" s="51"/>
      <c r="M33" s="50">
        <f>AJAT!M60</f>
        <v>0.46388888888888885</v>
      </c>
      <c r="N33" s="50">
        <f>AJAT!N60</f>
        <v>0.46476851851851847</v>
      </c>
      <c r="O33" s="51">
        <f>SUM(N33-M33)</f>
        <v>8.796296296296191E-4</v>
      </c>
      <c r="P33" s="51"/>
      <c r="Q33" s="50">
        <f>AJAT!Q60</f>
        <v>0.50312499999999993</v>
      </c>
      <c r="R33" s="50">
        <f>AJAT!R60</f>
        <v>0.50428240740740737</v>
      </c>
      <c r="S33" s="51">
        <f>SUM(R33-Q33)</f>
        <v>1.1574074074074403E-3</v>
      </c>
      <c r="T33" s="51"/>
      <c r="U33" s="50">
        <f>AJAT!U60</f>
        <v>0.51041666666666663</v>
      </c>
      <c r="V33" s="50">
        <f>AJAT!V60</f>
        <v>0.51122685185185179</v>
      </c>
      <c r="W33" s="51">
        <f>SUM(V33-U33)</f>
        <v>8.101851851851638E-4</v>
      </c>
      <c r="X33" s="51"/>
      <c r="Y33" s="50">
        <f>AJAT!Y60</f>
        <v>0.55729166666666663</v>
      </c>
      <c r="Z33" s="50">
        <f>AJAT!Z60</f>
        <v>0.55829861111111112</v>
      </c>
      <c r="AA33" s="51">
        <f>SUM(Z33-Y33)</f>
        <v>1.0069444444444908E-3</v>
      </c>
      <c r="AB33" s="93">
        <f>SUM(G33+K33+O33+S33+W33+AA33)</f>
        <v>5.6597222222222743E-3</v>
      </c>
      <c r="AC33" s="3">
        <f t="shared" si="0"/>
        <v>4.6296296296322037E-5</v>
      </c>
      <c r="AD33" s="2"/>
      <c r="AE33" s="3">
        <f t="shared" si="2"/>
        <v>1.0995370370370239E-3</v>
      </c>
    </row>
    <row r="34" spans="1:39" ht="15.75" x14ac:dyDescent="0.25">
      <c r="A34" s="2">
        <v>70</v>
      </c>
      <c r="B34" s="10" t="str">
        <f>Lähtöluettelo!B62</f>
        <v>Mikko Lukka </v>
      </c>
      <c r="C34" s="10" t="str">
        <f>Lähtöluettelo!C62</f>
        <v>       Helkama Rallye</v>
      </c>
      <c r="D34" s="16" t="str">
        <f>Lähtöluettelo!D62</f>
        <v>Historic</v>
      </c>
      <c r="E34" s="101">
        <f>AJAT!E68</f>
        <v>0.42152777777777778</v>
      </c>
      <c r="F34" s="101">
        <f>AJAT!F68</f>
        <v>0.42202546296296295</v>
      </c>
      <c r="G34" s="48">
        <f>SUM(F34-E34)</f>
        <v>4.9768518518517046E-4</v>
      </c>
      <c r="H34" s="48"/>
      <c r="I34" s="101">
        <f>AJAT!I68</f>
        <v>0.42638888888888887</v>
      </c>
      <c r="J34" s="101">
        <f>AJAT!J68</f>
        <v>0.42752314814814812</v>
      </c>
      <c r="K34" s="48">
        <f>SUM(J34-I34)</f>
        <v>1.1342592592592515E-3</v>
      </c>
      <c r="L34" s="48"/>
      <c r="M34" s="101">
        <f>AJAT!M68</f>
        <v>0.46666666666666662</v>
      </c>
      <c r="N34" s="101">
        <f>AJAT!N68</f>
        <v>0.46766203703703701</v>
      </c>
      <c r="O34" s="48">
        <f>SUM(N34-M34)</f>
        <v>9.9537037037039644E-4</v>
      </c>
      <c r="P34" s="48"/>
      <c r="Q34" s="101">
        <f>AJAT!Q68</f>
        <v>0.50590277777777781</v>
      </c>
      <c r="R34" s="101">
        <f>AJAT!R68</f>
        <v>0.50709490740740748</v>
      </c>
      <c r="S34" s="48">
        <f>SUM(R34-Q34)</f>
        <v>1.192129629629668E-3</v>
      </c>
      <c r="T34" s="48"/>
      <c r="U34" s="101">
        <f>AJAT!U68</f>
        <v>0.5131944444444444</v>
      </c>
      <c r="V34" s="101">
        <f>AJAT!V68</f>
        <v>0.51401620370370371</v>
      </c>
      <c r="W34" s="48">
        <f>SUM(V34-U34)</f>
        <v>8.217592592593137E-4</v>
      </c>
      <c r="X34" s="48"/>
      <c r="Y34" s="101">
        <f>AJAT!Y68</f>
        <v>0.5600694444444444</v>
      </c>
      <c r="Z34" s="101">
        <f>AJAT!Z68</f>
        <v>0.56116898148148142</v>
      </c>
      <c r="AA34" s="48">
        <f>SUM(Z34-Y34)</f>
        <v>1.0995370370370239E-3</v>
      </c>
      <c r="AB34" s="95">
        <f>SUM(G34+K34+O34+S34+W34+AA34)</f>
        <v>5.740740740740824E-3</v>
      </c>
      <c r="AC34" s="117">
        <f t="shared" si="0"/>
        <v>8.1018518518549687E-5</v>
      </c>
      <c r="AD34" s="109"/>
      <c r="AE34" s="117">
        <f t="shared" si="2"/>
        <v>1.1805555555555736E-3</v>
      </c>
      <c r="AF34" s="119"/>
      <c r="AG34" s="119"/>
      <c r="AH34" s="119"/>
      <c r="AI34" s="119"/>
      <c r="AJ34" s="119"/>
      <c r="AK34" s="119"/>
      <c r="AL34" s="119"/>
      <c r="AM34" s="119"/>
    </row>
    <row r="35" spans="1:39" ht="15.75" x14ac:dyDescent="0.25">
      <c r="A35" s="2">
        <v>34</v>
      </c>
      <c r="B35" s="10" t="str">
        <f>Lähtöluettelo!B28</f>
        <v>Pietari Markko </v>
      </c>
      <c r="C35" s="10" t="str">
        <f>Lähtöluettelo!C28</f>
        <v>       Polkupyörä</v>
      </c>
      <c r="D35" s="16" t="str">
        <f>Lähtöluettelo!D28</f>
        <v>Historic</v>
      </c>
      <c r="E35" s="101">
        <f>AJAT!E32</f>
        <v>0.40902777777777777</v>
      </c>
      <c r="F35" s="101">
        <f>AJAT!F32</f>
        <v>0.40954861111111113</v>
      </c>
      <c r="G35" s="48">
        <f>SUM(F35-E35)</f>
        <v>5.2083333333335924E-4</v>
      </c>
      <c r="H35" s="48"/>
      <c r="I35" s="101">
        <f>AJAT!I32</f>
        <v>0.41493055555555558</v>
      </c>
      <c r="J35" s="101">
        <f>AJAT!J32</f>
        <v>0.41601851851851851</v>
      </c>
      <c r="K35" s="48">
        <f>SUM(J35-I35)</f>
        <v>1.0879629629629295E-3</v>
      </c>
      <c r="L35" s="48"/>
      <c r="M35" s="101">
        <f>AJAT!M32</f>
        <v>0.45520833333333338</v>
      </c>
      <c r="N35" s="101">
        <f>AJAT!N32</f>
        <v>0.45606481481481481</v>
      </c>
      <c r="O35" s="48">
        <f>SUM(N35-M35)</f>
        <v>8.5648148148143033E-4</v>
      </c>
      <c r="P35" s="48"/>
      <c r="Q35" s="101">
        <f>AJAT!Q32</f>
        <v>0.51493055555555556</v>
      </c>
      <c r="R35" s="101">
        <f>AJAT!R32</f>
        <v>0.51641203703703698</v>
      </c>
      <c r="S35" s="48">
        <f>SUM(R35-Q35)</f>
        <v>1.481481481481417E-3</v>
      </c>
      <c r="T35" s="48"/>
      <c r="U35" s="101">
        <f>AJAT!U32</f>
        <v>0.52222222222222225</v>
      </c>
      <c r="V35" s="101">
        <f>AJAT!V32</f>
        <v>0.52307870370370368</v>
      </c>
      <c r="W35" s="48">
        <f>SUM(V35-U35)</f>
        <v>8.5648148148143033E-4</v>
      </c>
      <c r="X35" s="48"/>
      <c r="Y35" s="101">
        <f>AJAT!Y32</f>
        <v>0.56874999999999998</v>
      </c>
      <c r="Z35" s="101">
        <f>AJAT!Z32</f>
        <v>0.56973379629629628</v>
      </c>
      <c r="AA35" s="48">
        <f>SUM(Z35-Y35)</f>
        <v>9.8379629629630205E-4</v>
      </c>
      <c r="AB35" s="95">
        <f>SUM(G35+K35+O35+S35+W35+AA35)</f>
        <v>5.7870370370368684E-3</v>
      </c>
      <c r="AC35" s="3">
        <f t="shared" si="0"/>
        <v>4.6296296296044481E-5</v>
      </c>
      <c r="AD35" s="2"/>
      <c r="AE35" s="3">
        <f t="shared" si="2"/>
        <v>1.226851851851618E-3</v>
      </c>
    </row>
    <row r="36" spans="1:39" ht="15.75" x14ac:dyDescent="0.25">
      <c r="A36" s="2">
        <v>61</v>
      </c>
      <c r="B36" s="10" t="str">
        <f>Lähtöluettelo!B53</f>
        <v>Lauri lehto</v>
      </c>
      <c r="C36" s="10" t="str">
        <f>Lähtöluettelo!C53</f>
        <v>       Mummomalli</v>
      </c>
      <c r="D36" s="16" t="str">
        <f>Lähtöluettelo!D53</f>
        <v>Historic</v>
      </c>
      <c r="E36" s="101">
        <f>AJAT!E59</f>
        <v>0.41840277777777773</v>
      </c>
      <c r="F36" s="101">
        <f>AJAT!F59</f>
        <v>0.41892361111111115</v>
      </c>
      <c r="G36" s="48">
        <f>SUM(F36-E36)</f>
        <v>5.2083333333341475E-4</v>
      </c>
      <c r="H36" s="48"/>
      <c r="I36" s="101">
        <f>AJAT!I59</f>
        <v>0.42326388888888888</v>
      </c>
      <c r="J36" s="101">
        <f>AJAT!J59</f>
        <v>0.42444444444444446</v>
      </c>
      <c r="K36" s="48">
        <f>SUM(J36-I36)</f>
        <v>1.1805555555555736E-3</v>
      </c>
      <c r="L36" s="48"/>
      <c r="M36" s="101">
        <f>AJAT!M59</f>
        <v>0.46354166666666669</v>
      </c>
      <c r="N36" s="101">
        <f>AJAT!N59</f>
        <v>0.46453703703703703</v>
      </c>
      <c r="O36" s="48">
        <f>SUM(N36-M36)</f>
        <v>9.9537037037034093E-4</v>
      </c>
      <c r="P36" s="48"/>
      <c r="Q36" s="101">
        <f>AJAT!Q59</f>
        <v>0.50277777777777777</v>
      </c>
      <c r="R36" s="101">
        <f>AJAT!R59</f>
        <v>0.50402777777777774</v>
      </c>
      <c r="S36" s="48">
        <f>SUM(R36-Q36)</f>
        <v>1.2499999999999734E-3</v>
      </c>
      <c r="T36" s="48"/>
      <c r="U36" s="101">
        <f>AJAT!U59</f>
        <v>0.51006944444444446</v>
      </c>
      <c r="V36" s="101">
        <f>AJAT!V59</f>
        <v>0.51090277777777782</v>
      </c>
      <c r="W36" s="48">
        <f>SUM(V36-U36)</f>
        <v>8.3333333333335258E-4</v>
      </c>
      <c r="X36" s="48"/>
      <c r="Y36" s="101">
        <f>AJAT!Y59</f>
        <v>0.55694444444444446</v>
      </c>
      <c r="Z36" s="101">
        <f>AJAT!Z59</f>
        <v>0.55803240740740734</v>
      </c>
      <c r="AA36" s="48">
        <f>SUM(Z36-Y36)</f>
        <v>1.087962962962874E-3</v>
      </c>
      <c r="AB36" s="95">
        <f>SUM(G36+K36+O36+S36+W36+AA36)</f>
        <v>5.8680555555555292E-3</v>
      </c>
      <c r="AC36" s="3">
        <f t="shared" si="0"/>
        <v>8.1018518518660709E-5</v>
      </c>
      <c r="AD36" s="2"/>
      <c r="AE36" s="3">
        <f t="shared" si="2"/>
        <v>1.3078703703702788E-3</v>
      </c>
    </row>
    <row r="37" spans="1:39" ht="15.75" x14ac:dyDescent="0.25">
      <c r="A37" s="109">
        <v>36</v>
      </c>
      <c r="B37" s="108" t="str">
        <f>Lähtöluettelo!B30</f>
        <v>Ari Pärnäjärvi</v>
      </c>
      <c r="C37" s="108" t="str">
        <f>Lähtöluettelo!C30</f>
        <v>       Nopsa Picnic 3 vaihteinen</v>
      </c>
      <c r="D37" s="110" t="str">
        <f>Lähtöluettelo!D30</f>
        <v>Historic</v>
      </c>
      <c r="E37" s="111">
        <f>AJAT!E34</f>
        <v>0.41006944444444443</v>
      </c>
      <c r="F37" s="111">
        <f>AJAT!F34</f>
        <v>0.41065972222222219</v>
      </c>
      <c r="G37" s="112">
        <f>SUM(F37-E37)</f>
        <v>5.9027777777775903E-4</v>
      </c>
      <c r="H37" s="112"/>
      <c r="I37" s="111">
        <f>AJAT!I34</f>
        <v>0.41562499999999997</v>
      </c>
      <c r="J37" s="111">
        <f>AJAT!J34</f>
        <v>0.41693287037037036</v>
      </c>
      <c r="K37" s="112">
        <f>SUM(J37-I37)</f>
        <v>1.3078703703703898E-3</v>
      </c>
      <c r="L37" s="112"/>
      <c r="M37" s="111">
        <f>AJAT!M34</f>
        <v>0.45590277777777777</v>
      </c>
      <c r="N37" s="111">
        <f>AJAT!N34</f>
        <v>0.45685185185185184</v>
      </c>
      <c r="O37" s="112">
        <f>SUM(N37-M37)</f>
        <v>9.490740740740744E-4</v>
      </c>
      <c r="P37" s="112"/>
      <c r="Q37" s="111">
        <f>AJAT!Q34</f>
        <v>0.515625</v>
      </c>
      <c r="R37" s="111">
        <f>AJAT!R34</f>
        <v>0.51681712962962967</v>
      </c>
      <c r="S37" s="112">
        <f>SUM(R37-Q37)</f>
        <v>1.192129629629668E-3</v>
      </c>
      <c r="T37" s="112"/>
      <c r="U37" s="111">
        <f>AJAT!U34</f>
        <v>0.5229166666666667</v>
      </c>
      <c r="V37" s="111">
        <f>AJAT!V34</f>
        <v>0.52376157407407409</v>
      </c>
      <c r="W37" s="112">
        <f>SUM(V37-U37)</f>
        <v>8.4490740740739145E-4</v>
      </c>
      <c r="X37" s="112"/>
      <c r="Y37" s="111">
        <f>AJAT!Y34</f>
        <v>0.56944444444444442</v>
      </c>
      <c r="Z37" s="111">
        <f>AJAT!Z34</f>
        <v>0.57043981481481476</v>
      </c>
      <c r="AA37" s="112">
        <f>SUM(Z37-Y37)</f>
        <v>9.9537037037034093E-4</v>
      </c>
      <c r="AB37" s="117">
        <f>SUM(G37+K37+O37+S37+W37+AA37)</f>
        <v>5.8796296296296235E-3</v>
      </c>
      <c r="AC37" s="3">
        <f t="shared" si="0"/>
        <v>1.1574074074094387E-5</v>
      </c>
      <c r="AD37" s="2"/>
      <c r="AE37" s="3">
        <f t="shared" si="2"/>
        <v>1.3194444444443731E-3</v>
      </c>
    </row>
    <row r="38" spans="1:39" ht="15.75" x14ac:dyDescent="0.25">
      <c r="A38" s="2">
        <v>52</v>
      </c>
      <c r="B38" s="10" t="str">
        <f>Lähtöluettelo!B44</f>
        <v>Arto Tuominen </v>
      </c>
      <c r="C38" s="10" t="str">
        <f>Lähtöluettelo!C44</f>
        <v>       Nisula HRT</v>
      </c>
      <c r="D38" s="16" t="str">
        <f>Lähtöluettelo!D44</f>
        <v>Historic</v>
      </c>
      <c r="E38" s="101">
        <f>AJAT!E50</f>
        <v>0.41562499999999997</v>
      </c>
      <c r="F38" s="101">
        <f>AJAT!F50</f>
        <v>0.41614583333333338</v>
      </c>
      <c r="G38" s="48">
        <f>SUM(F38-E38)</f>
        <v>5.2083333333341475E-4</v>
      </c>
      <c r="H38" s="48"/>
      <c r="I38" s="101">
        <f>AJAT!I50</f>
        <v>0.4201388888888889</v>
      </c>
      <c r="J38" s="101">
        <f>AJAT!J50</f>
        <v>0.42137731481481483</v>
      </c>
      <c r="K38" s="48">
        <f>SUM(J38-I38)</f>
        <v>1.2384259259259345E-3</v>
      </c>
      <c r="L38" s="48"/>
      <c r="M38" s="101">
        <f>AJAT!M50</f>
        <v>0.46076388888888892</v>
      </c>
      <c r="N38" s="101">
        <f>AJAT!N50</f>
        <v>0.46172453703703703</v>
      </c>
      <c r="O38" s="48">
        <f>SUM(N38-M38)</f>
        <v>9.6064814814811328E-4</v>
      </c>
      <c r="P38" s="48"/>
      <c r="Q38" s="101">
        <f>AJAT!Q50</f>
        <v>0.5</v>
      </c>
      <c r="R38" s="101">
        <f>AJAT!R50</f>
        <v>0.50123842592592593</v>
      </c>
      <c r="S38" s="48">
        <f>SUM(R38-Q38)</f>
        <v>1.2384259259259345E-3</v>
      </c>
      <c r="T38" s="48"/>
      <c r="U38" s="101">
        <f>AJAT!U50</f>
        <v>0.5072916666666667</v>
      </c>
      <c r="V38" s="101">
        <f>AJAT!V50</f>
        <v>0.50815972222222217</v>
      </c>
      <c r="W38" s="48">
        <f>SUM(V38-U38)</f>
        <v>8.680555555554692E-4</v>
      </c>
      <c r="X38" s="48"/>
      <c r="Y38" s="101">
        <f>AJAT!Y50</f>
        <v>0.57500000000000007</v>
      </c>
      <c r="Z38" s="101">
        <f>AJAT!Z50</f>
        <v>0.57609953703703709</v>
      </c>
      <c r="AA38" s="48">
        <f>SUM(Z38-Y38)</f>
        <v>1.0995370370370239E-3</v>
      </c>
      <c r="AB38" s="95">
        <f>SUM(G38+K38+O38+S38+W38+AA38)</f>
        <v>5.9259259259258901E-3</v>
      </c>
      <c r="AC38" s="3">
        <f t="shared" si="0"/>
        <v>4.6296296296266526E-5</v>
      </c>
      <c r="AD38" s="2"/>
      <c r="AE38" s="3">
        <f t="shared" si="2"/>
        <v>1.3657407407406397E-3</v>
      </c>
    </row>
    <row r="39" spans="1:39" ht="15.75" x14ac:dyDescent="0.25">
      <c r="A39" s="57">
        <v>44</v>
      </c>
      <c r="B39" s="58" t="str">
        <f>Lähtöluettelo!B37</f>
        <v>Topi Luhtinen *</v>
      </c>
      <c r="C39" s="58" t="str">
        <f>Lähtöluettelo!C37</f>
        <v>       Tunturi</v>
      </c>
      <c r="D39" s="42" t="str">
        <f>Lähtöluettelo!D37</f>
        <v>WRC</v>
      </c>
      <c r="E39" s="43">
        <f>AJAT!E42</f>
        <v>0.41319444444444442</v>
      </c>
      <c r="F39" s="43">
        <f>AJAT!F42</f>
        <v>0.41369212962962965</v>
      </c>
      <c r="G39" s="44">
        <f>SUM(F39-E39)</f>
        <v>4.9768518518522598E-4</v>
      </c>
      <c r="H39" s="44"/>
      <c r="I39" s="43">
        <f>AJAT!I42</f>
        <v>0.41805555555555557</v>
      </c>
      <c r="J39" s="43">
        <f>AJAT!J42</f>
        <v>0.41930555555555554</v>
      </c>
      <c r="K39" s="44">
        <f>SUM(J39-I39)</f>
        <v>1.2499999999999734E-3</v>
      </c>
      <c r="L39" s="44"/>
      <c r="M39" s="43">
        <f>AJAT!M42</f>
        <v>0.45833333333333331</v>
      </c>
      <c r="N39" s="43">
        <f>AJAT!N42</f>
        <v>0.45937500000000003</v>
      </c>
      <c r="O39" s="44">
        <f>SUM(N39-M39)</f>
        <v>1.0416666666667185E-3</v>
      </c>
      <c r="P39" s="44"/>
      <c r="Q39" s="43">
        <f>AJAT!Q42</f>
        <v>0.49756944444444445</v>
      </c>
      <c r="R39" s="43">
        <f>AJAT!R42</f>
        <v>0.49881944444444443</v>
      </c>
      <c r="S39" s="44">
        <f>SUM(R39-Q39)</f>
        <v>1.2499999999999734E-3</v>
      </c>
      <c r="T39" s="44"/>
      <c r="U39" s="43">
        <f>AJAT!U42</f>
        <v>0.50416666666666665</v>
      </c>
      <c r="V39" s="43">
        <f>AJAT!V42</f>
        <v>0.50504629629629627</v>
      </c>
      <c r="W39" s="44">
        <f>SUM(V39-U39)</f>
        <v>8.796296296296191E-4</v>
      </c>
      <c r="X39" s="44"/>
      <c r="Y39" s="43">
        <f>AJAT!Y42</f>
        <v>0.57326388888888891</v>
      </c>
      <c r="Z39" s="43">
        <f>AJAT!Z42</f>
        <v>0.5742708333333334</v>
      </c>
      <c r="AA39" s="44">
        <f>SUM(Z39-Y39)</f>
        <v>1.0069444444444908E-3</v>
      </c>
      <c r="AB39" s="94">
        <f>SUM(G39+K39+O39+S39+W39+AA39)</f>
        <v>5.9259259259260011E-3</v>
      </c>
      <c r="AC39" s="3">
        <f t="shared" si="0"/>
        <v>1.1102230246251565E-16</v>
      </c>
      <c r="AD39" s="2"/>
      <c r="AE39" s="3">
        <f t="shared" si="2"/>
        <v>1.3657407407407507E-3</v>
      </c>
    </row>
    <row r="40" spans="1:39" ht="15.75" x14ac:dyDescent="0.25">
      <c r="A40" s="57">
        <v>86</v>
      </c>
      <c r="B40" s="58" t="str">
        <f>Lähtöluettelo!B75</f>
        <v>Gharib Ikni </v>
      </c>
      <c r="C40" s="58" t="str">
        <f>Lähtöluettelo!C75</f>
        <v>       Polkupyörä</v>
      </c>
      <c r="D40" s="42" t="str">
        <f>Lähtöluettelo!D75</f>
        <v>WRC</v>
      </c>
      <c r="E40" s="43">
        <f>AJAT!E84</f>
        <v>0.42569444444444443</v>
      </c>
      <c r="F40" s="43">
        <f>AJAT!F84</f>
        <v>0.42621527777777773</v>
      </c>
      <c r="G40" s="44">
        <f>SUM(F40-E40)</f>
        <v>5.2083333333330373E-4</v>
      </c>
      <c r="H40" s="44"/>
      <c r="I40" s="43">
        <f>AJAT!I84</f>
        <v>0.43055555555555558</v>
      </c>
      <c r="J40" s="43">
        <f>AJAT!J84</f>
        <v>0.43182870370370369</v>
      </c>
      <c r="K40" s="44">
        <f>SUM(J40-I40)</f>
        <v>1.2731481481481066E-3</v>
      </c>
      <c r="L40" s="44"/>
      <c r="M40" s="43">
        <f>AJAT!M84</f>
        <v>0.47083333333333338</v>
      </c>
      <c r="N40" s="43">
        <f>AJAT!N84</f>
        <v>0.47181712962962963</v>
      </c>
      <c r="O40" s="44">
        <f>SUM(N40-M40)</f>
        <v>9.8379629629624654E-4</v>
      </c>
      <c r="P40" s="44"/>
      <c r="Q40" s="43">
        <f>AJAT!Q84</f>
        <v>0.51006944444444446</v>
      </c>
      <c r="R40" s="43">
        <f>AJAT!R84</f>
        <v>0.51135416666666667</v>
      </c>
      <c r="S40" s="44">
        <f>SUM(R40-Q40)</f>
        <v>1.284722222222201E-3</v>
      </c>
      <c r="T40" s="44"/>
      <c r="U40" s="43">
        <f>AJAT!U84</f>
        <v>0.51736111111111105</v>
      </c>
      <c r="V40" s="43">
        <f>AJAT!V84</f>
        <v>0.51825231481481482</v>
      </c>
      <c r="W40" s="44">
        <f>SUM(V40-U40)</f>
        <v>8.91203703703769E-4</v>
      </c>
      <c r="X40" s="44"/>
      <c r="Y40" s="43">
        <f>AJAT!Y84</f>
        <v>0.56423611111111105</v>
      </c>
      <c r="Z40" s="43">
        <f>AJAT!Z84</f>
        <v>0.56525462962962958</v>
      </c>
      <c r="AA40" s="44">
        <f>SUM(Z40-Y40)</f>
        <v>1.0185185185185297E-3</v>
      </c>
      <c r="AB40" s="94">
        <f>SUM(G40+K40+O40+S40+W40+AA40)</f>
        <v>5.9722222222221566E-3</v>
      </c>
      <c r="AC40" s="3">
        <f t="shared" si="0"/>
        <v>4.6296296296155504E-5</v>
      </c>
      <c r="AD40" s="2"/>
      <c r="AE40" s="3">
        <f t="shared" si="2"/>
        <v>1.4120370370369062E-3</v>
      </c>
    </row>
    <row r="41" spans="1:39" ht="15.75" x14ac:dyDescent="0.25">
      <c r="A41" s="2">
        <v>58</v>
      </c>
      <c r="B41" s="10" t="str">
        <f>Lähtöluettelo!B50</f>
        <v>Osmo Laitila</v>
      </c>
      <c r="C41" s="10" t="str">
        <f>Lähtöluettelo!C50</f>
        <v>       Legendary Yosemite</v>
      </c>
      <c r="D41" s="16" t="str">
        <f>Lähtöluettelo!D50</f>
        <v>Historic</v>
      </c>
      <c r="E41" s="101">
        <f>AJAT!E56</f>
        <v>0.41736111111111113</v>
      </c>
      <c r="F41" s="101">
        <f>AJAT!F56</f>
        <v>0.41790509259259262</v>
      </c>
      <c r="G41" s="48">
        <f>SUM(F41-E41)</f>
        <v>5.439814814814925E-4</v>
      </c>
      <c r="H41" s="48"/>
      <c r="I41" s="101">
        <f>AJAT!I56</f>
        <v>0.421875</v>
      </c>
      <c r="J41" s="101">
        <f>AJAT!J56</f>
        <v>0.42302083333333335</v>
      </c>
      <c r="K41" s="48">
        <f>SUM(J41-I41)</f>
        <v>1.1458333333333459E-3</v>
      </c>
      <c r="L41" s="48"/>
      <c r="M41" s="101">
        <f>AJAT!M56</f>
        <v>0.46249999999999997</v>
      </c>
      <c r="N41" s="101">
        <f>AJAT!N56</f>
        <v>0.46336805555555555</v>
      </c>
      <c r="O41" s="48">
        <f>SUM(N41-M41)</f>
        <v>8.6805555555558023E-4</v>
      </c>
      <c r="P41" s="48"/>
      <c r="Q41" s="101">
        <f>AJAT!Q56</f>
        <v>0.50173611111111105</v>
      </c>
      <c r="R41" s="101">
        <f>AJAT!R56</f>
        <v>0.50298611111111113</v>
      </c>
      <c r="S41" s="48">
        <f>SUM(R41-Q41)</f>
        <v>1.2500000000000844E-3</v>
      </c>
      <c r="T41" s="48"/>
      <c r="U41" s="101">
        <f>AJAT!U56</f>
        <v>0.50902777777777775</v>
      </c>
      <c r="V41" s="101">
        <f>AJAT!V56</f>
        <v>0.50991898148148151</v>
      </c>
      <c r="W41" s="48">
        <f>SUM(V41-U41)</f>
        <v>8.91203703703769E-4</v>
      </c>
      <c r="X41" s="48"/>
      <c r="Y41" s="101">
        <f>AJAT!Y56</f>
        <v>0.57673611111111112</v>
      </c>
      <c r="Z41" s="101">
        <f>AJAT!Z56</f>
        <v>0.57800925925925928</v>
      </c>
      <c r="AA41" s="48">
        <f>SUM(Z41-Y41)</f>
        <v>1.2731481481481621E-3</v>
      </c>
      <c r="AB41" s="95">
        <f>SUM(G41+K41+O41+S41+W41+AA41)</f>
        <v>5.9722222222224342E-3</v>
      </c>
      <c r="AC41" s="3">
        <f t="shared" si="0"/>
        <v>2.7755575615628914E-16</v>
      </c>
      <c r="AD41" s="2"/>
      <c r="AE41" s="3">
        <f t="shared" si="2"/>
        <v>1.4120370370371838E-3</v>
      </c>
    </row>
    <row r="42" spans="1:39" ht="15.75" x14ac:dyDescent="0.25">
      <c r="A42" s="57">
        <v>29</v>
      </c>
      <c r="B42" s="58" t="str">
        <f>Lähtöluettelo!B25</f>
        <v>Mika Sorsa</v>
      </c>
      <c r="C42" s="58" t="str">
        <f>Lähtöluettelo!C25</f>
        <v>       Petrol Bros. Vin World Rally Cycle</v>
      </c>
      <c r="D42" s="42" t="str">
        <f>Lähtöluettelo!D25</f>
        <v>WRC</v>
      </c>
      <c r="E42" s="43">
        <f>AJAT!E27</f>
        <v>0.4079861111111111</v>
      </c>
      <c r="F42" s="43">
        <f>AJAT!F27</f>
        <v>0.40842592592592591</v>
      </c>
      <c r="G42" s="44">
        <f>SUM(F42-E42)</f>
        <v>4.3981481481480955E-4</v>
      </c>
      <c r="H42" s="44"/>
      <c r="I42" s="43">
        <f>AJAT!I27</f>
        <v>0.41388888888888892</v>
      </c>
      <c r="J42" s="43">
        <f>AJAT!J27</f>
        <v>0.41504629629629625</v>
      </c>
      <c r="K42" s="44">
        <f>SUM(J42-I42)</f>
        <v>1.1574074074073293E-3</v>
      </c>
      <c r="L42" s="44"/>
      <c r="M42" s="43">
        <f>AJAT!M27</f>
        <v>0.47430555555555554</v>
      </c>
      <c r="N42" s="43">
        <f>AJAT!N27</f>
        <v>0.47520833333333329</v>
      </c>
      <c r="O42" s="44">
        <f>SUM(N42-M42)</f>
        <v>9.0277777777775237E-4</v>
      </c>
      <c r="P42" s="44"/>
      <c r="Q42" s="43">
        <f>AJAT!Q27</f>
        <v>0.51388888888888895</v>
      </c>
      <c r="R42" s="43">
        <f>AJAT!R27</f>
        <v>0.51506944444444447</v>
      </c>
      <c r="S42" s="44">
        <f>SUM(R42-Q42)</f>
        <v>1.1805555555555181E-3</v>
      </c>
      <c r="T42" s="44"/>
      <c r="U42" s="43">
        <f>AJAT!U27</f>
        <v>0.52118055555555554</v>
      </c>
      <c r="V42" s="43">
        <f>AJAT!V27</f>
        <v>0.52199074074074081</v>
      </c>
      <c r="W42" s="44">
        <f>SUM(V42-U42)</f>
        <v>8.1018518518527483E-4</v>
      </c>
      <c r="X42" s="44"/>
      <c r="Y42" s="43">
        <f>AJAT!Y27</f>
        <v>0.56770833333333337</v>
      </c>
      <c r="Z42" s="43">
        <f>AJAT!Z27</f>
        <v>0.56921296296296298</v>
      </c>
      <c r="AA42" s="44">
        <f>SUM(Z42-Y42)</f>
        <v>1.5046296296296058E-3</v>
      </c>
      <c r="AB42" s="94">
        <f>SUM(G42+K42+O42+S42+W42+AA42)</f>
        <v>5.9953703703702899E-3</v>
      </c>
      <c r="AC42" s="3">
        <f t="shared" si="0"/>
        <v>2.3148148147855707E-5</v>
      </c>
      <c r="AD42" s="2"/>
      <c r="AE42" s="3">
        <f t="shared" si="2"/>
        <v>1.4351851851850395E-3</v>
      </c>
    </row>
    <row r="43" spans="1:39" ht="15.75" x14ac:dyDescent="0.25">
      <c r="A43" s="59">
        <v>33</v>
      </c>
      <c r="B43" s="60" t="str">
        <f>Lähtöluettelo!B27</f>
        <v>Teppo Mäkinen *</v>
      </c>
      <c r="C43" s="60" t="str">
        <f>Lähtöluettelo!C27</f>
        <v>       Gary Fisher</v>
      </c>
      <c r="D43" s="49" t="str">
        <f>Lähtöluettelo!D27</f>
        <v>S-WRC</v>
      </c>
      <c r="E43" s="50">
        <f>AJAT!E31</f>
        <v>0.40868055555555555</v>
      </c>
      <c r="F43" s="50">
        <f>AJAT!F31</f>
        <v>0.40915509259259258</v>
      </c>
      <c r="G43" s="51">
        <f>SUM(F43-E43)</f>
        <v>4.745370370370372E-4</v>
      </c>
      <c r="H43" s="51"/>
      <c r="I43" s="50">
        <f>AJAT!I31</f>
        <v>0.4145833333333333</v>
      </c>
      <c r="J43" s="50">
        <f>AJAT!J31</f>
        <v>0.41578703703703707</v>
      </c>
      <c r="K43" s="51">
        <f>SUM(J43-I43)</f>
        <v>1.2037037037037623E-3</v>
      </c>
      <c r="L43" s="51"/>
      <c r="M43" s="50">
        <f>AJAT!M31</f>
        <v>0.4548611111111111</v>
      </c>
      <c r="N43" s="50">
        <f>AJAT!N31</f>
        <v>0.45597222222222222</v>
      </c>
      <c r="O43" s="51">
        <f>SUM(N43-M43)</f>
        <v>1.1111111111111183E-3</v>
      </c>
      <c r="P43" s="51"/>
      <c r="Q43" s="50">
        <f>AJAT!Q31</f>
        <v>0.51458333333333328</v>
      </c>
      <c r="R43" s="50">
        <f>AJAT!R31</f>
        <v>0.51579861111111114</v>
      </c>
      <c r="S43" s="51">
        <f>SUM(R43-Q43)</f>
        <v>1.2152777777778567E-3</v>
      </c>
      <c r="T43" s="51"/>
      <c r="U43" s="50">
        <f>AJAT!U31</f>
        <v>0.52187499999999998</v>
      </c>
      <c r="V43" s="50">
        <f>AJAT!V31</f>
        <v>0.52269675925925929</v>
      </c>
      <c r="W43" s="51">
        <f>SUM(V43-U43)</f>
        <v>8.217592592593137E-4</v>
      </c>
      <c r="X43" s="51"/>
      <c r="Y43" s="50">
        <f>AJAT!Y31</f>
        <v>0.56840277777777781</v>
      </c>
      <c r="Z43" s="50">
        <f>AJAT!Z31</f>
        <v>0.56972222222222224</v>
      </c>
      <c r="AA43" s="51">
        <f>SUM(Z43-Y43)</f>
        <v>1.3194444444444287E-3</v>
      </c>
      <c r="AB43" s="93">
        <f>SUM(G43+K43+O43+S43+W43+AA43)</f>
        <v>6.1458333333335169E-3</v>
      </c>
      <c r="AC43" s="3">
        <f t="shared" si="0"/>
        <v>1.5046296296322703E-4</v>
      </c>
      <c r="AD43" s="2"/>
      <c r="AE43" s="3">
        <f t="shared" si="2"/>
        <v>1.5856481481482665E-3</v>
      </c>
    </row>
    <row r="44" spans="1:39" ht="15.75" x14ac:dyDescent="0.25">
      <c r="A44" s="59">
        <v>48</v>
      </c>
      <c r="B44" s="60" t="str">
        <f>Lähtöluettelo!B40</f>
        <v>Tuomo Nikkola</v>
      </c>
      <c r="C44" s="60" t="str">
        <f>Lähtöluettelo!C40</f>
        <v>       Pikkulamppuinen Kostaja</v>
      </c>
      <c r="D44" s="49" t="str">
        <f>Lähtöluettelo!D40</f>
        <v>S-WRC</v>
      </c>
      <c r="E44" s="50">
        <f>AJAT!E46</f>
        <v>0.41423611111111108</v>
      </c>
      <c r="F44" s="50">
        <f>AJAT!F46</f>
        <v>0.4147569444444445</v>
      </c>
      <c r="G44" s="51">
        <f>SUM(F44-E44)</f>
        <v>5.2083333333341475E-4</v>
      </c>
      <c r="H44" s="51"/>
      <c r="I44" s="50">
        <f>AJAT!I46</f>
        <v>0.41875000000000001</v>
      </c>
      <c r="J44" s="50">
        <f>AJAT!J46</f>
        <v>0.42004629629629631</v>
      </c>
      <c r="K44" s="51">
        <f>SUM(J44-I44)</f>
        <v>1.2962962962962954E-3</v>
      </c>
      <c r="L44" s="51"/>
      <c r="M44" s="50">
        <f>AJAT!M46</f>
        <v>0.45937500000000003</v>
      </c>
      <c r="N44" s="50">
        <f>AJAT!N46</f>
        <v>0.46037037037037037</v>
      </c>
      <c r="O44" s="51">
        <f>SUM(N44-M44)</f>
        <v>9.9537037037034093E-4</v>
      </c>
      <c r="P44" s="51"/>
      <c r="Q44" s="50">
        <f>AJAT!Q46</f>
        <v>0.49861111111111112</v>
      </c>
      <c r="R44" s="50">
        <f>AJAT!R46</f>
        <v>0.49990740740740741</v>
      </c>
      <c r="S44" s="51">
        <f>SUM(R44-Q44)</f>
        <v>1.2962962962962954E-3</v>
      </c>
      <c r="T44" s="51"/>
      <c r="U44" s="50">
        <f>AJAT!U46</f>
        <v>0.50590277777777781</v>
      </c>
      <c r="V44" s="50">
        <f>AJAT!V46</f>
        <v>0.50693287037037038</v>
      </c>
      <c r="W44" s="51">
        <f>SUM(V44-U44)</f>
        <v>1.0300925925925686E-3</v>
      </c>
      <c r="X44" s="51"/>
      <c r="Y44" s="50">
        <f>AJAT!Y46</f>
        <v>0.57361111111111118</v>
      </c>
      <c r="Z44" s="50">
        <f>AJAT!Z46</f>
        <v>0.57471064814814821</v>
      </c>
      <c r="AA44" s="51">
        <f>SUM(Z44-Y44)</f>
        <v>1.0995370370370239E-3</v>
      </c>
      <c r="AB44" s="93">
        <f>SUM(G44+K44+O44+S44+W44+AA44)</f>
        <v>6.2384259259259389E-3</v>
      </c>
      <c r="AC44" s="3">
        <f t="shared" si="0"/>
        <v>9.2592592592422029E-5</v>
      </c>
      <c r="AD44" s="2"/>
      <c r="AE44" s="3">
        <f t="shared" si="2"/>
        <v>1.6782407407406885E-3</v>
      </c>
    </row>
    <row r="45" spans="1:39" ht="15.75" x14ac:dyDescent="0.25">
      <c r="A45" s="59">
        <v>23</v>
      </c>
      <c r="B45" s="60" t="str">
        <f>Lähtöluettelo!B20</f>
        <v>Juha Kontio</v>
      </c>
      <c r="C45" s="60" t="str">
        <f>Lähtöluettelo!C20</f>
        <v>       Petrol Bros Vitali S2000</v>
      </c>
      <c r="D45" s="49" t="str">
        <f>Lähtöluettelo!D20</f>
        <v>S-WRC</v>
      </c>
      <c r="E45" s="50">
        <f>AJAT!E21</f>
        <v>0.40625</v>
      </c>
      <c r="F45" s="50">
        <f>AJAT!F21</f>
        <v>0.40671296296296294</v>
      </c>
      <c r="G45" s="51">
        <f>SUM(F45-E45)</f>
        <v>4.6296296296294281E-4</v>
      </c>
      <c r="H45" s="51"/>
      <c r="I45" s="50">
        <f>AJAT!I21</f>
        <v>0.41180555555555554</v>
      </c>
      <c r="J45" s="50">
        <f>AJAT!J21</f>
        <v>0.41292824074074069</v>
      </c>
      <c r="K45" s="51">
        <f>SUM(J45-I45)</f>
        <v>1.1226851851851571E-3</v>
      </c>
      <c r="L45" s="51"/>
      <c r="M45" s="50">
        <f>AJAT!M21</f>
        <v>0.47256944444444443</v>
      </c>
      <c r="N45" s="50">
        <f>AJAT!N21</f>
        <v>0.47422453703703704</v>
      </c>
      <c r="O45" s="51">
        <f>SUM(N45-M45)</f>
        <v>1.6550925925926108E-3</v>
      </c>
      <c r="P45" s="51"/>
      <c r="Q45" s="50">
        <f>AJAT!Q21</f>
        <v>0.51215277777777779</v>
      </c>
      <c r="R45" s="50">
        <f>AJAT!R21</f>
        <v>0.5133564814814815</v>
      </c>
      <c r="S45" s="51">
        <f>SUM(R45-Q45)</f>
        <v>1.2037037037037068E-3</v>
      </c>
      <c r="T45" s="51"/>
      <c r="U45" s="50">
        <f>AJAT!U21</f>
        <v>0.51944444444444449</v>
      </c>
      <c r="V45" s="50">
        <f>AJAT!V21</f>
        <v>0.52030092592592592</v>
      </c>
      <c r="W45" s="51">
        <f>SUM(V45-U45)</f>
        <v>8.5648148148143033E-4</v>
      </c>
      <c r="X45" s="51"/>
      <c r="Y45" s="50">
        <f>AJAT!Y21</f>
        <v>0.56597222222222221</v>
      </c>
      <c r="Z45" s="50">
        <f>AJAT!Z21</f>
        <v>0.56692129629629628</v>
      </c>
      <c r="AA45" s="51">
        <f>SUM(Z45-Y45)</f>
        <v>9.490740740740744E-4</v>
      </c>
      <c r="AB45" s="93">
        <f>SUM(G45+K45+O45+S45+W45+AA45)</f>
        <v>6.2499999999999223E-3</v>
      </c>
      <c r="AC45" s="3">
        <f t="shared" si="0"/>
        <v>1.1574074073983365E-5</v>
      </c>
      <c r="AD45" s="2"/>
      <c r="AE45" s="3">
        <f t="shared" si="2"/>
        <v>1.6898148148146719E-3</v>
      </c>
    </row>
    <row r="46" spans="1:39" ht="15.75" x14ac:dyDescent="0.25">
      <c r="A46" s="2">
        <v>67</v>
      </c>
      <c r="B46" s="10" t="str">
        <f>Lähtöluettelo!B59</f>
        <v>Antti Kihlström </v>
      </c>
      <c r="C46" s="10" t="str">
        <f>Lähtöluettelo!C59</f>
        <v>       Hirmunen</v>
      </c>
      <c r="D46" s="16" t="str">
        <f>Lähtöluettelo!D59</f>
        <v>Historic</v>
      </c>
      <c r="E46" s="101">
        <f>AJAT!E65</f>
        <v>0.42048611111111112</v>
      </c>
      <c r="F46" s="101">
        <f>AJAT!F65</f>
        <v>0.42119212962962965</v>
      </c>
      <c r="G46" s="48">
        <f>SUM(F46-E46)</f>
        <v>7.0601851851853636E-4</v>
      </c>
      <c r="H46" s="48"/>
      <c r="I46" s="101">
        <f>AJAT!I65</f>
        <v>0.42534722222222227</v>
      </c>
      <c r="J46" s="101">
        <f>AJAT!J65</f>
        <v>0.42657407407407405</v>
      </c>
      <c r="K46" s="48">
        <f>SUM(J46-I46)</f>
        <v>1.2268518518517846E-3</v>
      </c>
      <c r="L46" s="48"/>
      <c r="M46" s="101">
        <f>AJAT!M65</f>
        <v>0.46562500000000001</v>
      </c>
      <c r="N46" s="101">
        <f>AJAT!N65</f>
        <v>0.46664351851851849</v>
      </c>
      <c r="O46" s="48">
        <f>SUM(N46-M46)</f>
        <v>1.0185185185184742E-3</v>
      </c>
      <c r="P46" s="48"/>
      <c r="Q46" s="101">
        <f>AJAT!Q65</f>
        <v>0.50486111111111109</v>
      </c>
      <c r="R46" s="101">
        <f>AJAT!R65</f>
        <v>0.50614583333333341</v>
      </c>
      <c r="S46" s="48">
        <f>SUM(R46-Q46)</f>
        <v>1.284722222222312E-3</v>
      </c>
      <c r="T46" s="48"/>
      <c r="U46" s="101">
        <f>AJAT!U65</f>
        <v>0.51215277777777779</v>
      </c>
      <c r="V46" s="101">
        <f>AJAT!V65</f>
        <v>0.51306712962962964</v>
      </c>
      <c r="W46" s="48">
        <f>SUM(V46-U46)</f>
        <v>9.1435185185184675E-4</v>
      </c>
      <c r="X46" s="48"/>
      <c r="Y46" s="101">
        <f>AJAT!Y65</f>
        <v>0.55902777777777779</v>
      </c>
      <c r="Z46" s="101">
        <f>AJAT!Z65</f>
        <v>0.56013888888888885</v>
      </c>
      <c r="AA46" s="48">
        <f>SUM(Z46-Y46)</f>
        <v>1.1111111111110628E-3</v>
      </c>
      <c r="AB46" s="95">
        <f>SUM(G46+K46+O46+S46+W46+AA46)</f>
        <v>6.2615740740740167E-3</v>
      </c>
      <c r="AC46" s="3">
        <f t="shared" si="0"/>
        <v>1.1574074074094387E-5</v>
      </c>
      <c r="AD46" s="2"/>
      <c r="AE46" s="3">
        <f t="shared" si="2"/>
        <v>1.7013888888887663E-3</v>
      </c>
    </row>
    <row r="47" spans="1:39" ht="15.75" x14ac:dyDescent="0.25">
      <c r="A47" s="59">
        <v>57</v>
      </c>
      <c r="B47" s="60" t="str">
        <f>Lähtöluettelo!B49</f>
        <v>Vesa Manninen</v>
      </c>
      <c r="C47" s="60" t="str">
        <f>Lähtöluettelo!C49</f>
        <v>       DBS Metro(sexual)-96</v>
      </c>
      <c r="D47" s="49" t="str">
        <f>Lähtöluettelo!D49</f>
        <v>S-WRC</v>
      </c>
      <c r="E47" s="50">
        <f>AJAT!E55</f>
        <v>0.41701388888888885</v>
      </c>
      <c r="F47" s="50">
        <f>AJAT!F55</f>
        <v>0.41746527777777781</v>
      </c>
      <c r="G47" s="51">
        <f>SUM(F47-E47)</f>
        <v>4.5138888888895945E-4</v>
      </c>
      <c r="H47" s="51"/>
      <c r="I47" s="50">
        <f>AJAT!I55</f>
        <v>0.42152777777777778</v>
      </c>
      <c r="J47" s="50">
        <f>AJAT!J55</f>
        <v>0.42336805555555551</v>
      </c>
      <c r="K47" s="51">
        <f>SUM(J47-I47)</f>
        <v>1.8402777777777324E-3</v>
      </c>
      <c r="L47" s="51"/>
      <c r="M47" s="50">
        <f>AJAT!M55</f>
        <v>0.4621527777777778</v>
      </c>
      <c r="N47" s="50">
        <f>AJAT!N55</f>
        <v>0.46312500000000001</v>
      </c>
      <c r="O47" s="51">
        <f>SUM(N47-M47)</f>
        <v>9.7222222222220767E-4</v>
      </c>
      <c r="P47" s="51"/>
      <c r="Q47" s="50">
        <f>AJAT!Q55</f>
        <v>0.50138888888888888</v>
      </c>
      <c r="R47" s="50">
        <f>AJAT!R55</f>
        <v>0.50258101851851855</v>
      </c>
      <c r="S47" s="51">
        <f>SUM(R47-Q47)</f>
        <v>1.192129629629668E-3</v>
      </c>
      <c r="T47" s="51"/>
      <c r="U47" s="50">
        <f>AJAT!U55</f>
        <v>0.50868055555555558</v>
      </c>
      <c r="V47" s="50">
        <f>AJAT!V55</f>
        <v>0.50950231481481478</v>
      </c>
      <c r="W47" s="51">
        <f>SUM(V47-U47)</f>
        <v>8.2175925925920268E-4</v>
      </c>
      <c r="X47" s="51"/>
      <c r="Y47" s="50">
        <f>AJAT!Y55</f>
        <v>0.57638888888888895</v>
      </c>
      <c r="Z47" s="50">
        <f>AJAT!Z55</f>
        <v>0.57739583333333333</v>
      </c>
      <c r="AA47" s="51">
        <f>SUM(Z47-Y47)</f>
        <v>1.0069444444443798E-3</v>
      </c>
      <c r="AB47" s="93">
        <f>SUM(G47+K47+O47+S47+W47+AA47)</f>
        <v>6.2847222222221499E-3</v>
      </c>
      <c r="AC47" s="3">
        <f t="shared" si="0"/>
        <v>2.3148148148133263E-5</v>
      </c>
      <c r="AD47" s="2"/>
      <c r="AE47" s="3">
        <f t="shared" si="2"/>
        <v>1.7245370370368995E-3</v>
      </c>
    </row>
    <row r="48" spans="1:39" ht="15.75" x14ac:dyDescent="0.25">
      <c r="A48" s="59">
        <v>63</v>
      </c>
      <c r="B48" s="60" t="str">
        <f>Lähtöluettelo!B55</f>
        <v>Henri Saarinen</v>
      </c>
      <c r="C48" s="60" t="str">
        <f>Lähtöluettelo!C55</f>
        <v>       Tunturi</v>
      </c>
      <c r="D48" s="49" t="str">
        <f>Lähtöluettelo!D55</f>
        <v>S-WRC</v>
      </c>
      <c r="E48" s="50">
        <f>AJAT!E61</f>
        <v>0.41909722222222223</v>
      </c>
      <c r="F48" s="50">
        <f>AJAT!F61</f>
        <v>0.41969907407407409</v>
      </c>
      <c r="G48" s="51">
        <f>SUM(F48-E48)</f>
        <v>6.0185185185185341E-4</v>
      </c>
      <c r="H48" s="51"/>
      <c r="I48" s="50">
        <f>AJAT!I61</f>
        <v>0.42395833333333338</v>
      </c>
      <c r="J48" s="50">
        <f>AJAT!J61</f>
        <v>0.42521990740740739</v>
      </c>
      <c r="K48" s="51">
        <f>SUM(J48-I48)</f>
        <v>1.2615740740740122E-3</v>
      </c>
      <c r="L48" s="51"/>
      <c r="M48" s="50">
        <f>AJAT!M61</f>
        <v>0.46423611111111113</v>
      </c>
      <c r="N48" s="50">
        <f>AJAT!N61</f>
        <v>0.46521990740740743</v>
      </c>
      <c r="O48" s="51">
        <f>SUM(N48-M48)</f>
        <v>9.8379629629630205E-4</v>
      </c>
      <c r="P48" s="51"/>
      <c r="Q48" s="50">
        <f>AJAT!Q61</f>
        <v>0.50347222222222221</v>
      </c>
      <c r="R48" s="50">
        <f>AJAT!R61</f>
        <v>0.50476851851851856</v>
      </c>
      <c r="S48" s="51">
        <f>SUM(R48-Q48)</f>
        <v>1.2962962962963509E-3</v>
      </c>
      <c r="T48" s="51"/>
      <c r="U48" s="50">
        <f>AJAT!U61</f>
        <v>0.51076388888888891</v>
      </c>
      <c r="V48" s="50">
        <f>AJAT!V61</f>
        <v>0.5116666666666666</v>
      </c>
      <c r="W48" s="51">
        <f>SUM(V48-U48)</f>
        <v>9.0277777777769685E-4</v>
      </c>
      <c r="X48" s="51"/>
      <c r="Y48" s="50">
        <f>AJAT!Y61</f>
        <v>0.55763888888888891</v>
      </c>
      <c r="Z48" s="50">
        <f>AJAT!Z61</f>
        <v>0.55893518518518526</v>
      </c>
      <c r="AA48" s="51">
        <f>SUM(Z48-Y48)</f>
        <v>1.2962962962963509E-3</v>
      </c>
      <c r="AB48" s="93">
        <f>SUM(G48+K48+O48+S48+W48+AA48)</f>
        <v>6.3425925925925664E-3</v>
      </c>
      <c r="AC48" s="3">
        <f t="shared" si="0"/>
        <v>5.7870370370416424E-5</v>
      </c>
      <c r="AD48" s="2"/>
      <c r="AE48" s="3">
        <f t="shared" si="2"/>
        <v>1.782407407407316E-3</v>
      </c>
    </row>
    <row r="49" spans="1:31" ht="15.75" x14ac:dyDescent="0.25">
      <c r="A49" s="57">
        <v>87</v>
      </c>
      <c r="B49" s="58" t="str">
        <f>Lähtöluettelo!B76</f>
        <v>Leevi Kastikainen *</v>
      </c>
      <c r="C49" s="58" t="str">
        <f>Lähtöluettelo!C76</f>
        <v>       Leevi's Kebab</v>
      </c>
      <c r="D49" s="42" t="str">
        <f>Lähtöluettelo!D76</f>
        <v>WRC</v>
      </c>
      <c r="E49" s="43">
        <f>AJAT!E85</f>
        <v>0.42604166666666665</v>
      </c>
      <c r="F49" s="43">
        <f>AJAT!F85</f>
        <v>0.42667824074074073</v>
      </c>
      <c r="G49" s="44">
        <f>SUM(F49-E49)</f>
        <v>6.3657407407408106E-4</v>
      </c>
      <c r="H49" s="44"/>
      <c r="I49" s="43">
        <f>AJAT!I85</f>
        <v>0.4309027777777778</v>
      </c>
      <c r="J49" s="43">
        <f>AJAT!J85</f>
        <v>0.43214120370370374</v>
      </c>
      <c r="K49" s="44">
        <f>SUM(J49-I49)</f>
        <v>1.2384259259259345E-3</v>
      </c>
      <c r="L49" s="44"/>
      <c r="M49" s="43">
        <f>AJAT!M85</f>
        <v>0.47118055555555555</v>
      </c>
      <c r="N49" s="43">
        <f>AJAT!N85</f>
        <v>0.4723148148148148</v>
      </c>
      <c r="O49" s="44">
        <f>SUM(N49-M49)</f>
        <v>1.1342592592592515E-3</v>
      </c>
      <c r="P49" s="44"/>
      <c r="Q49" s="43">
        <f>AJAT!Q85</f>
        <v>0.51041666666666663</v>
      </c>
      <c r="R49" s="43">
        <f>AJAT!R85</f>
        <v>0.51175925925925925</v>
      </c>
      <c r="S49" s="44">
        <f>SUM(R49-Q49)</f>
        <v>1.3425925925926174E-3</v>
      </c>
      <c r="T49" s="44"/>
      <c r="U49" s="43">
        <f>AJAT!U85</f>
        <v>0.51770833333333333</v>
      </c>
      <c r="V49" s="43">
        <f>AJAT!V85</f>
        <v>0.51862268518518517</v>
      </c>
      <c r="W49" s="44">
        <f>SUM(V49-U49)</f>
        <v>9.1435185185184675E-4</v>
      </c>
      <c r="X49" s="44"/>
      <c r="Y49" s="43">
        <f>AJAT!Y85</f>
        <v>0.56458333333333333</v>
      </c>
      <c r="Z49" s="43">
        <f>AJAT!Z85</f>
        <v>0.56568287037037035</v>
      </c>
      <c r="AA49" s="44">
        <f>SUM(Z49-Y49)</f>
        <v>1.0995370370370239E-3</v>
      </c>
      <c r="AB49" s="94">
        <f>SUM(G49+K49+O49+S49+W49+AA49)</f>
        <v>6.3657407407407551E-3</v>
      </c>
      <c r="AC49" s="3">
        <f t="shared" si="0"/>
        <v>2.3148148148188774E-5</v>
      </c>
      <c r="AD49" s="2"/>
      <c r="AE49" s="3">
        <f t="shared" si="2"/>
        <v>1.8055555555555047E-3</v>
      </c>
    </row>
    <row r="50" spans="1:31" ht="15.75" x14ac:dyDescent="0.25">
      <c r="A50" s="7">
        <v>4</v>
      </c>
      <c r="B50" s="56" t="str">
        <f>Lähtöluettelo!B7</f>
        <v>Maija Tuomainen</v>
      </c>
      <c r="C50" s="56" t="str">
        <f>Lähtöluettelo!C7</f>
        <v>    Canyon</v>
      </c>
      <c r="D50" s="39" t="str">
        <f>Lähtöluettelo!D7</f>
        <v>Lady</v>
      </c>
      <c r="E50" s="40">
        <f>AJAT!E6</f>
        <v>0.40104166666666669</v>
      </c>
      <c r="F50" s="40">
        <f>AJAT!F6</f>
        <v>0.40164351851851854</v>
      </c>
      <c r="G50" s="41">
        <f>SUM(F50-E50)</f>
        <v>6.0185185185185341E-4</v>
      </c>
      <c r="H50" s="41"/>
      <c r="I50" s="40">
        <f>AJAT!I6</f>
        <v>0.40520833333333334</v>
      </c>
      <c r="J50" s="40">
        <f>AJAT!J6</f>
        <v>0.40652777777777777</v>
      </c>
      <c r="K50" s="41">
        <f>SUM(J50-I50)</f>
        <v>1.3194444444444287E-3</v>
      </c>
      <c r="L50" s="41"/>
      <c r="M50" s="40">
        <f>AJAT!M6</f>
        <v>0.45104166666666662</v>
      </c>
      <c r="N50" s="40">
        <f>AJAT!N6</f>
        <v>0.45201388888888888</v>
      </c>
      <c r="O50" s="41">
        <f>SUM(N50-M50)</f>
        <v>9.7222222222226318E-4</v>
      </c>
      <c r="P50" s="41"/>
      <c r="Q50" s="40">
        <f>AJAT!Q6</f>
        <v>0.49236111111111108</v>
      </c>
      <c r="R50" s="40">
        <f>AJAT!R6</f>
        <v>0.49364583333333334</v>
      </c>
      <c r="S50" s="41">
        <f>SUM(R50-Q50)</f>
        <v>1.2847222222222565E-3</v>
      </c>
      <c r="T50" s="41"/>
      <c r="U50" s="40">
        <f>AJAT!U6</f>
        <v>0.49895833333333334</v>
      </c>
      <c r="V50" s="40">
        <f>AJAT!V6</f>
        <v>0.49990740740740741</v>
      </c>
      <c r="W50" s="41">
        <f>SUM(V50-U50)</f>
        <v>9.490740740740744E-4</v>
      </c>
      <c r="X50" s="41"/>
      <c r="Y50" s="40">
        <f>AJAT!Y6</f>
        <v>0.55277777777777781</v>
      </c>
      <c r="Z50" s="40">
        <f>AJAT!Z6</f>
        <v>0.55407407407407405</v>
      </c>
      <c r="AA50" s="41">
        <f>SUM(Z50-Y50)</f>
        <v>1.2962962962962399E-3</v>
      </c>
      <c r="AB50" s="91">
        <f>SUM(G50+K50+O50+S50+W50+AA50)</f>
        <v>6.423611111111116E-3</v>
      </c>
      <c r="AC50" s="3">
        <f t="shared" si="0"/>
        <v>5.7870370370360913E-5</v>
      </c>
      <c r="AD50" s="2"/>
      <c r="AE50" s="3">
        <f t="shared" si="2"/>
        <v>1.8634259259258656E-3</v>
      </c>
    </row>
    <row r="51" spans="1:31" ht="15.75" x14ac:dyDescent="0.25">
      <c r="A51" s="2">
        <v>43</v>
      </c>
      <c r="B51" s="10" t="str">
        <f>Lähtöluettelo!B36</f>
        <v>Tero Ahonen</v>
      </c>
      <c r="C51" s="10" t="str">
        <f>Lähtöluettelo!C36</f>
        <v>       Härkäpannu Tunturi</v>
      </c>
      <c r="D51" s="16" t="str">
        <f>Lähtöluettelo!D36</f>
        <v>Historic</v>
      </c>
      <c r="E51" s="101">
        <f>AJAT!E41</f>
        <v>0.4128472222222222</v>
      </c>
      <c r="F51" s="101">
        <f>AJAT!F41</f>
        <v>0.41342592592592592</v>
      </c>
      <c r="G51" s="48">
        <f>SUM(F51-E51)</f>
        <v>5.7870370370372015E-4</v>
      </c>
      <c r="H51" s="48"/>
      <c r="I51" s="101">
        <f>AJAT!I41</f>
        <v>0.41736111111111113</v>
      </c>
      <c r="J51" s="101">
        <f>AJAT!J41</f>
        <v>0.41869212962962959</v>
      </c>
      <c r="K51" s="48">
        <f>SUM(J51-I51)</f>
        <v>1.3310185185184675E-3</v>
      </c>
      <c r="L51" s="48"/>
      <c r="M51" s="101">
        <f>AJAT!M41</f>
        <v>0.45763888888888887</v>
      </c>
      <c r="N51" s="101">
        <f>AJAT!N41</f>
        <v>0.4586574074074074</v>
      </c>
      <c r="O51" s="48">
        <f>SUM(N51-M51)</f>
        <v>1.0185185185185297E-3</v>
      </c>
      <c r="P51" s="48"/>
      <c r="Q51" s="101">
        <f>AJAT!Q41</f>
        <v>0.49722222222222223</v>
      </c>
      <c r="R51" s="101">
        <f>AJAT!R41</f>
        <v>0.49863425925925925</v>
      </c>
      <c r="S51" s="48">
        <f>SUM(R51-Q51)</f>
        <v>1.4120370370370172E-3</v>
      </c>
      <c r="T51" s="48"/>
      <c r="U51" s="101">
        <f>AJAT!U41</f>
        <v>0.50381944444444449</v>
      </c>
      <c r="V51" s="101">
        <f>AJAT!V41</f>
        <v>0.50473379629629633</v>
      </c>
      <c r="W51" s="48">
        <f>SUM(V51-U51)</f>
        <v>9.1435185185184675E-4</v>
      </c>
      <c r="X51" s="48"/>
      <c r="Y51" s="101">
        <f>AJAT!Y41</f>
        <v>0.57222222222222219</v>
      </c>
      <c r="Z51" s="101">
        <f>AJAT!Z41</f>
        <v>0.57344907407407408</v>
      </c>
      <c r="AA51" s="48">
        <f>SUM(Z51-Y51)</f>
        <v>1.2268518518518956E-3</v>
      </c>
      <c r="AB51" s="95">
        <f>SUM(G51+K51+O51+S51+W51+AA51)</f>
        <v>6.481481481481477E-3</v>
      </c>
      <c r="AC51" s="3">
        <f t="shared" si="0"/>
        <v>5.7870370370360913E-5</v>
      </c>
      <c r="AD51" s="2"/>
      <c r="AE51" s="3">
        <f t="shared" si="2"/>
        <v>1.9212962962962266E-3</v>
      </c>
    </row>
    <row r="52" spans="1:31" ht="15.75" x14ac:dyDescent="0.25">
      <c r="A52" s="57">
        <v>68</v>
      </c>
      <c r="B52" s="58" t="str">
        <f>Lähtöluettelo!B60</f>
        <v>Reino Koskinen</v>
      </c>
      <c r="C52" s="58" t="str">
        <f>Lähtöluettelo!C60</f>
        <v>       Musta Syöjätär</v>
      </c>
      <c r="D52" s="42" t="str">
        <f>Lähtöluettelo!D60</f>
        <v>WRC</v>
      </c>
      <c r="E52" s="43">
        <f>AJAT!E66</f>
        <v>0.42083333333333334</v>
      </c>
      <c r="F52" s="43">
        <f>AJAT!F66</f>
        <v>0.42156250000000001</v>
      </c>
      <c r="G52" s="44">
        <f>SUM(F52-E52)</f>
        <v>7.2916666666666963E-4</v>
      </c>
      <c r="H52" s="44"/>
      <c r="I52" s="43">
        <f>AJAT!I66</f>
        <v>0.42569444444444443</v>
      </c>
      <c r="J52" s="43">
        <f>AJAT!J66</f>
        <v>0.42708333333333331</v>
      </c>
      <c r="K52" s="44">
        <f>SUM(J52-I52)</f>
        <v>1.388888888888884E-3</v>
      </c>
      <c r="L52" s="44"/>
      <c r="M52" s="43">
        <f>AJAT!M66</f>
        <v>0.46597222222222223</v>
      </c>
      <c r="N52" s="43">
        <f>AJAT!N66</f>
        <v>0.46697916666666667</v>
      </c>
      <c r="O52" s="44">
        <f>SUM(N52-M52)</f>
        <v>1.0069444444444353E-3</v>
      </c>
      <c r="P52" s="44"/>
      <c r="Q52" s="43">
        <f>AJAT!Q66</f>
        <v>0.50520833333333337</v>
      </c>
      <c r="R52" s="43">
        <f>AJAT!R66</f>
        <v>0.50663194444444448</v>
      </c>
      <c r="S52" s="44">
        <f>SUM(R52-Q52)</f>
        <v>1.4236111111111116E-3</v>
      </c>
      <c r="T52" s="44"/>
      <c r="U52" s="43">
        <f>AJAT!U66</f>
        <v>0.51250000000000007</v>
      </c>
      <c r="V52" s="43">
        <f>AJAT!V66</f>
        <v>0.51342592592592595</v>
      </c>
      <c r="W52" s="44">
        <f>SUM(V52-U52)</f>
        <v>9.2592592592588563E-4</v>
      </c>
      <c r="X52" s="44"/>
      <c r="Y52" s="43">
        <f>AJAT!Y66</f>
        <v>0.55937500000000007</v>
      </c>
      <c r="Z52" s="43">
        <f>AJAT!Z66</f>
        <v>0.56064814814814812</v>
      </c>
      <c r="AA52" s="44">
        <f>SUM(Z52-Y52)</f>
        <v>1.2731481481480511E-3</v>
      </c>
      <c r="AB52" s="94">
        <f>SUM(G52+K52+O52+S52+W52+AA52)</f>
        <v>6.7476851851850372E-3</v>
      </c>
      <c r="AC52" s="3">
        <f t="shared" si="0"/>
        <v>2.6620370370356028E-4</v>
      </c>
      <c r="AD52" s="2"/>
      <c r="AE52" s="3">
        <f t="shared" si="2"/>
        <v>2.1874999999997868E-3</v>
      </c>
    </row>
    <row r="53" spans="1:31" ht="15.75" x14ac:dyDescent="0.25">
      <c r="A53" s="59">
        <v>51</v>
      </c>
      <c r="B53" s="60" t="str">
        <f>Lähtöluettelo!B43</f>
        <v>Jaakko Lavio</v>
      </c>
      <c r="C53" s="60" t="str">
        <f>Lähtöluettelo!C43</f>
        <v>       Red schimmer (ex Rino)</v>
      </c>
      <c r="D53" s="49" t="str">
        <f>Lähtöluettelo!D43</f>
        <v>S-WRC</v>
      </c>
      <c r="E53" s="50">
        <f>AJAT!E49</f>
        <v>0.4152777777777778</v>
      </c>
      <c r="F53" s="50">
        <f>AJAT!F49</f>
        <v>0.41586805555555556</v>
      </c>
      <c r="G53" s="51">
        <f>SUM(F53-E53)</f>
        <v>5.9027777777775903E-4</v>
      </c>
      <c r="H53" s="51"/>
      <c r="I53" s="50">
        <f>AJAT!I49</f>
        <v>0.41979166666666662</v>
      </c>
      <c r="J53" s="50">
        <f>AJAT!J49</f>
        <v>0.4211805555555555</v>
      </c>
      <c r="K53" s="51">
        <f>SUM(J53-I53)</f>
        <v>1.388888888888884E-3</v>
      </c>
      <c r="L53" s="51"/>
      <c r="M53" s="50">
        <f>AJAT!M49</f>
        <v>0.4604166666666667</v>
      </c>
      <c r="N53" s="50">
        <f>AJAT!N49</f>
        <v>0.4613888888888889</v>
      </c>
      <c r="O53" s="51">
        <f>SUM(N53-M53)</f>
        <v>9.7222222222220767E-4</v>
      </c>
      <c r="P53" s="51"/>
      <c r="Q53" s="50">
        <f>AJAT!Q49</f>
        <v>0.49965277777777778</v>
      </c>
      <c r="R53" s="50">
        <f>AJAT!R49</f>
        <v>0.50099537037037034</v>
      </c>
      <c r="S53" s="51">
        <f>SUM(R53-Q53)</f>
        <v>1.3425925925925619E-3</v>
      </c>
      <c r="T53" s="51"/>
      <c r="U53" s="50">
        <f>AJAT!U49</f>
        <v>0.50694444444444442</v>
      </c>
      <c r="V53" s="50">
        <f>AJAT!V49</f>
        <v>0.50800925925925922</v>
      </c>
      <c r="W53" s="51">
        <f>SUM(V53-U53)</f>
        <v>1.0648148148147962E-3</v>
      </c>
      <c r="X53" s="51"/>
      <c r="Y53" s="50">
        <f>AJAT!Y49</f>
        <v>0.57465277777777779</v>
      </c>
      <c r="Z53" s="50">
        <f>AJAT!Z49</f>
        <v>0.57604166666666667</v>
      </c>
      <c r="AA53" s="51">
        <f>SUM(Z53-Y53)</f>
        <v>1.388888888888884E-3</v>
      </c>
      <c r="AB53" s="93">
        <f>SUM(G53+K53+O53+S53+W53+AA53)</f>
        <v>6.7476851851850927E-3</v>
      </c>
      <c r="AC53" s="3">
        <f t="shared" si="0"/>
        <v>5.5511151231257827E-17</v>
      </c>
      <c r="AD53" s="2"/>
      <c r="AE53" s="3">
        <f t="shared" si="2"/>
        <v>2.1874999999998423E-3</v>
      </c>
    </row>
    <row r="54" spans="1:31" ht="15.75" x14ac:dyDescent="0.25">
      <c r="A54" s="7">
        <v>2</v>
      </c>
      <c r="B54" s="56" t="str">
        <f>Lähtöluettelo!B5</f>
        <v>Asta remes</v>
      </c>
      <c r="C54" s="56" t="str">
        <f>Lähtöluettelo!C5</f>
        <v>    Joku vanha scott</v>
      </c>
      <c r="D54" s="39" t="str">
        <f>Lähtöluettelo!D5</f>
        <v>Lady</v>
      </c>
      <c r="E54" s="40">
        <f>AJAT!E4</f>
        <v>0.40034722222222219</v>
      </c>
      <c r="F54" s="40">
        <f>AJAT!F4</f>
        <v>0.40090277777777777</v>
      </c>
      <c r="G54" s="41">
        <f>SUM(F54-E54)</f>
        <v>5.5555555555558689E-4</v>
      </c>
      <c r="H54" s="41"/>
      <c r="I54" s="40">
        <f>AJAT!I4</f>
        <v>0.4045138888888889</v>
      </c>
      <c r="J54" s="40">
        <f>AJAT!J4</f>
        <v>0.40596064814814814</v>
      </c>
      <c r="K54" s="41">
        <f>SUM(J54-I54)</f>
        <v>1.4467592592592449E-3</v>
      </c>
      <c r="L54" s="41"/>
      <c r="M54" s="40">
        <f>AJAT!M4</f>
        <v>0.45034722222222223</v>
      </c>
      <c r="N54" s="40">
        <f>AJAT!N4</f>
        <v>0.45136574074074076</v>
      </c>
      <c r="O54" s="41">
        <f>SUM(N54-M54)</f>
        <v>1.0185185185185297E-3</v>
      </c>
      <c r="P54" s="41"/>
      <c r="Q54" s="40">
        <f>AJAT!Q4</f>
        <v>0.4916666666666667</v>
      </c>
      <c r="R54" s="40">
        <f>AJAT!R4</f>
        <v>0.49304398148148149</v>
      </c>
      <c r="S54" s="41">
        <f>SUM(R54-Q54)</f>
        <v>1.3773148148147896E-3</v>
      </c>
      <c r="T54" s="41"/>
      <c r="U54" s="40">
        <f>AJAT!U4</f>
        <v>0.4982638888888889</v>
      </c>
      <c r="V54" s="40">
        <f>AJAT!V4</f>
        <v>0.4992476851851852</v>
      </c>
      <c r="W54" s="41">
        <f>SUM(V54-U54)</f>
        <v>9.8379629629630205E-4</v>
      </c>
      <c r="X54" s="41"/>
      <c r="Y54" s="40">
        <f>AJAT!Y4</f>
        <v>0.55208333333333337</v>
      </c>
      <c r="Z54" s="40">
        <f>AJAT!Z4</f>
        <v>0.55348379629629629</v>
      </c>
      <c r="AA54" s="41">
        <f>SUM(Z54-Y54)</f>
        <v>1.4004629629629228E-3</v>
      </c>
      <c r="AB54" s="91">
        <f>SUM(G54+K54+O54+S54+W54+AA54)</f>
        <v>6.7824074074073759E-3</v>
      </c>
      <c r="AC54" s="3">
        <f t="shared" si="0"/>
        <v>3.4722222222283161E-5</v>
      </c>
      <c r="AD54" s="2"/>
      <c r="AE54" s="3">
        <f t="shared" si="2"/>
        <v>2.2222222222221255E-3</v>
      </c>
    </row>
    <row r="55" spans="1:31" ht="15.75" x14ac:dyDescent="0.25">
      <c r="A55" s="7">
        <v>1</v>
      </c>
      <c r="B55" s="56" t="str">
        <f>Lähtöluettelo!B4</f>
        <v>Tanja Suiteri</v>
      </c>
      <c r="C55" s="56" t="str">
        <f>Lähtöluettelo!C4</f>
        <v>    Jupiter 3v</v>
      </c>
      <c r="D55" s="39" t="str">
        <f>Lähtöluettelo!D4</f>
        <v>Lady</v>
      </c>
      <c r="E55" s="40">
        <f>AJAT!E3</f>
        <v>0.39999999999999997</v>
      </c>
      <c r="F55" s="40">
        <f>AJAT!F3</f>
        <v>0.40057870370370369</v>
      </c>
      <c r="G55" s="41">
        <f>SUM(F55-E55)</f>
        <v>5.7870370370372015E-4</v>
      </c>
      <c r="H55" s="41"/>
      <c r="I55" s="40">
        <f>AJAT!I3</f>
        <v>0.40416666666666662</v>
      </c>
      <c r="J55" s="40">
        <f>AJAT!J3</f>
        <v>0.4057291666666667</v>
      </c>
      <c r="K55" s="41">
        <f>SUM(J55-I55)</f>
        <v>1.5625000000000777E-3</v>
      </c>
      <c r="L55" s="41"/>
      <c r="M55" s="40">
        <f>AJAT!M3</f>
        <v>0.45</v>
      </c>
      <c r="N55" s="40">
        <f>AJAT!N3</f>
        <v>0.4510763888888889</v>
      </c>
      <c r="O55" s="41">
        <f>SUM(N55-M55)</f>
        <v>1.0763888888888906E-3</v>
      </c>
      <c r="P55" s="41"/>
      <c r="Q55" s="40">
        <f>AJAT!Q3</f>
        <v>0.49131944444444442</v>
      </c>
      <c r="R55" s="40">
        <f>AJAT!R3</f>
        <v>0.49277777777777776</v>
      </c>
      <c r="S55" s="41">
        <f>SUM(R55-Q55)</f>
        <v>1.4583333333333393E-3</v>
      </c>
      <c r="T55" s="41"/>
      <c r="U55" s="40">
        <f>AJAT!U3</f>
        <v>0.49791666666666662</v>
      </c>
      <c r="V55" s="40">
        <f>AJAT!V3</f>
        <v>0.49890046296296298</v>
      </c>
      <c r="W55" s="41">
        <f>SUM(V55-U55)</f>
        <v>9.8379629629635756E-4</v>
      </c>
      <c r="X55" s="41"/>
      <c r="Y55" s="40">
        <f>AJAT!Y3</f>
        <v>0.55173611111111109</v>
      </c>
      <c r="Z55" s="40">
        <f>AJAT!Z3</f>
        <v>0.55292824074074076</v>
      </c>
      <c r="AA55" s="41">
        <f>SUM(Z55-Y55)</f>
        <v>1.192129629629668E-3</v>
      </c>
      <c r="AB55" s="91">
        <f>SUM(G55+K55+O55+S55+W55+AA55)</f>
        <v>6.8518518518520533E-3</v>
      </c>
      <c r="AC55" s="3">
        <f t="shared" si="0"/>
        <v>6.9444444444677345E-5</v>
      </c>
      <c r="AD55" s="2"/>
      <c r="AE55" s="3">
        <f t="shared" si="2"/>
        <v>2.2916666666668029E-3</v>
      </c>
    </row>
    <row r="56" spans="1:31" ht="15.75" x14ac:dyDescent="0.25">
      <c r="A56" s="2">
        <v>72</v>
      </c>
      <c r="B56" s="10" t="str">
        <f>Lähtöluettelo!B64</f>
        <v>Matti Nuora *</v>
      </c>
      <c r="C56" s="10" t="str">
        <f>Lähtöluettelo!C64</f>
        <v>       Polkupyörä :)</v>
      </c>
      <c r="D56" s="16" t="str">
        <f>Lähtöluettelo!D64</f>
        <v>Historic</v>
      </c>
      <c r="E56" s="101">
        <f>AJAT!E70</f>
        <v>0.42222222222222222</v>
      </c>
      <c r="F56" s="101">
        <f>AJAT!F70</f>
        <v>0.42280092592592594</v>
      </c>
      <c r="G56" s="48">
        <f>SUM(F56-E56)</f>
        <v>5.7870370370372015E-4</v>
      </c>
      <c r="H56" s="48"/>
      <c r="I56" s="101">
        <f>AJAT!I70</f>
        <v>0.42708333333333331</v>
      </c>
      <c r="J56" s="101">
        <f>AJAT!J70</f>
        <v>0.42844907407407407</v>
      </c>
      <c r="K56" s="48">
        <f>SUM(J56-I56)</f>
        <v>1.3657407407407507E-3</v>
      </c>
      <c r="L56" s="48"/>
      <c r="M56" s="101">
        <f>AJAT!M70</f>
        <v>0.46736111111111112</v>
      </c>
      <c r="N56" s="101">
        <f>AJAT!N70</f>
        <v>0.46842592592592597</v>
      </c>
      <c r="O56" s="48">
        <f>SUM(N56-M56)</f>
        <v>1.0648148148148517E-3</v>
      </c>
      <c r="P56" s="48"/>
      <c r="Q56" s="101">
        <f>AJAT!Q70</f>
        <v>0.50659722222222225</v>
      </c>
      <c r="R56" s="101">
        <f>AJAT!R70</f>
        <v>0.50805555555555559</v>
      </c>
      <c r="S56" s="48">
        <f>SUM(R56-Q56)</f>
        <v>1.4583333333333393E-3</v>
      </c>
      <c r="T56" s="48"/>
      <c r="U56" s="101">
        <f>AJAT!U70</f>
        <v>0.51388888888888895</v>
      </c>
      <c r="V56" s="101">
        <f>AJAT!V70</f>
        <v>0.5148611111111111</v>
      </c>
      <c r="W56" s="48">
        <f>SUM(V56-U56)</f>
        <v>9.7222222222215215E-4</v>
      </c>
      <c r="X56" s="48"/>
      <c r="Y56" s="101">
        <f>AJAT!Y70</f>
        <v>0.56076388888888895</v>
      </c>
      <c r="Z56" s="101">
        <f>AJAT!Z70</f>
        <v>0.5621990740740741</v>
      </c>
      <c r="AA56" s="48">
        <f>SUM(Z56-Y56)</f>
        <v>1.4351851851851505E-3</v>
      </c>
      <c r="AB56" s="95">
        <f>SUM(G56+K56+O56+S56+W56+AA56)</f>
        <v>6.8749999999999645E-3</v>
      </c>
      <c r="AC56" s="3">
        <f t="shared" si="0"/>
        <v>2.3148148147911218E-5</v>
      </c>
      <c r="AD56" s="2"/>
      <c r="AE56" s="3">
        <f t="shared" si="2"/>
        <v>2.3148148148147141E-3</v>
      </c>
    </row>
    <row r="57" spans="1:31" ht="15.75" x14ac:dyDescent="0.25">
      <c r="A57" s="7">
        <v>3</v>
      </c>
      <c r="B57" s="56" t="str">
        <f>Lähtöluettelo!B6</f>
        <v>Piia Suiteri</v>
      </c>
      <c r="C57" s="56" t="str">
        <f>Lähtöluettelo!C6</f>
        <v>    Nishiki Cross hybrid 352 allroads</v>
      </c>
      <c r="D57" s="39" t="str">
        <f>Lähtöluettelo!D6</f>
        <v>Lady</v>
      </c>
      <c r="E57" s="40">
        <f>AJAT!E5</f>
        <v>0.40069444444444446</v>
      </c>
      <c r="F57" s="40">
        <f>AJAT!F5</f>
        <v>0.40144675925925927</v>
      </c>
      <c r="G57" s="41">
        <f>SUM(F57-E57)</f>
        <v>7.5231481481480289E-4</v>
      </c>
      <c r="H57" s="41"/>
      <c r="I57" s="40">
        <f>AJAT!I5</f>
        <v>0.40486111111111112</v>
      </c>
      <c r="J57" s="40">
        <f>AJAT!J5</f>
        <v>0.40616898148148151</v>
      </c>
      <c r="K57" s="41">
        <f>SUM(J57-I57)</f>
        <v>1.3078703703703898E-3</v>
      </c>
      <c r="L57" s="41"/>
      <c r="M57" s="40">
        <f>AJAT!M5</f>
        <v>0.45069444444444445</v>
      </c>
      <c r="N57" s="40">
        <f>AJAT!N5</f>
        <v>0.45171296296296298</v>
      </c>
      <c r="O57" s="41">
        <f>SUM(N57-M57)</f>
        <v>1.0185185185185297E-3</v>
      </c>
      <c r="P57" s="41"/>
      <c r="Q57" s="40">
        <f>AJAT!Q5</f>
        <v>0.49201388888888892</v>
      </c>
      <c r="R57" s="40">
        <f>AJAT!R5</f>
        <v>0.49344907407407407</v>
      </c>
      <c r="S57" s="41">
        <f>SUM(R57-Q57)</f>
        <v>1.4351851851851505E-3</v>
      </c>
      <c r="T57" s="41"/>
      <c r="U57" s="40">
        <f>AJAT!U5</f>
        <v>0.49861111111111112</v>
      </c>
      <c r="V57" s="40">
        <f>AJAT!V5</f>
        <v>0.49956018518518519</v>
      </c>
      <c r="W57" s="41">
        <f>SUM(V57-U57)</f>
        <v>9.490740740740744E-4</v>
      </c>
      <c r="X57" s="41"/>
      <c r="Y57" s="40">
        <f>AJAT!Y5</f>
        <v>0.55243055555555554</v>
      </c>
      <c r="Z57" s="40">
        <f>AJAT!Z5</f>
        <v>0.55393518518518514</v>
      </c>
      <c r="AA57" s="41">
        <f>SUM(Z57-Y57)</f>
        <v>1.5046296296296058E-3</v>
      </c>
      <c r="AB57" s="91">
        <f>SUM(G57+K57+O57+S57+W57+AA57)</f>
        <v>6.967592592592553E-3</v>
      </c>
      <c r="AC57" s="3">
        <f t="shared" si="0"/>
        <v>9.2592592592588563E-5</v>
      </c>
      <c r="AD57" s="2"/>
      <c r="AE57" s="3">
        <f t="shared" si="2"/>
        <v>2.4074074074073026E-3</v>
      </c>
    </row>
    <row r="58" spans="1:31" ht="15.75" x14ac:dyDescent="0.25">
      <c r="A58" s="2">
        <v>64</v>
      </c>
      <c r="B58" s="10" t="str">
        <f>Lähtöluettelo!B56</f>
        <v>Jussi Perälä </v>
      </c>
      <c r="C58" s="10" t="str">
        <f>Lähtöluettelo!C56</f>
        <v>       Tunturi Poni</v>
      </c>
      <c r="D58" s="16" t="str">
        <f>Lähtöluettelo!D56</f>
        <v>Historic</v>
      </c>
      <c r="E58" s="101">
        <f>AJAT!E62</f>
        <v>0.41944444444444445</v>
      </c>
      <c r="F58" s="101">
        <f>AJAT!F62</f>
        <v>0.42</v>
      </c>
      <c r="G58" s="48">
        <f>SUM(F58-E58)</f>
        <v>5.5555555555553138E-4</v>
      </c>
      <c r="H58" s="48"/>
      <c r="I58" s="101">
        <f>AJAT!I62</f>
        <v>0.42430555555555555</v>
      </c>
      <c r="J58" s="101">
        <f>AJAT!J62</f>
        <v>0.42575231481481479</v>
      </c>
      <c r="K58" s="48">
        <f>SUM(J58-I58)</f>
        <v>1.4467592592592449E-3</v>
      </c>
      <c r="L58" s="48"/>
      <c r="M58" s="101">
        <f>AJAT!M62</f>
        <v>0.46458333333333335</v>
      </c>
      <c r="N58" s="101">
        <f>AJAT!N62</f>
        <v>0.46557870370370374</v>
      </c>
      <c r="O58" s="48">
        <f>SUM(N58-M58)</f>
        <v>9.9537037037039644E-4</v>
      </c>
      <c r="P58" s="48"/>
      <c r="Q58" s="101">
        <f>AJAT!Q62</f>
        <v>0.50381944444444449</v>
      </c>
      <c r="R58" s="101">
        <f>AJAT!R62</f>
        <v>0.50555555555555554</v>
      </c>
      <c r="S58" s="48">
        <f>SUM(R58-Q58)</f>
        <v>1.7361111111110494E-3</v>
      </c>
      <c r="T58" s="48"/>
      <c r="U58" s="101">
        <f>AJAT!U62</f>
        <v>0.51111111111111118</v>
      </c>
      <c r="V58" s="101">
        <f>AJAT!V62</f>
        <v>0.5121296296296296</v>
      </c>
      <c r="W58" s="48">
        <f>SUM(V58-U58)</f>
        <v>1.0185185185184187E-3</v>
      </c>
      <c r="X58" s="48"/>
      <c r="Y58" s="101">
        <f>AJAT!Y62</f>
        <v>0.55798611111111118</v>
      </c>
      <c r="Z58" s="101">
        <f>AJAT!Z62</f>
        <v>0.55935185185185188</v>
      </c>
      <c r="AA58" s="48">
        <f>SUM(Z58-Y58)</f>
        <v>1.3657407407406952E-3</v>
      </c>
      <c r="AB58" s="95">
        <f>SUM(G58+K58+O58+S58+W58+AA58)</f>
        <v>7.118055555555336E-3</v>
      </c>
      <c r="AC58" s="3">
        <f t="shared" si="0"/>
        <v>1.5046296296278294E-4</v>
      </c>
      <c r="AD58" s="2"/>
      <c r="AE58" s="3">
        <f t="shared" si="2"/>
        <v>2.5578703703700856E-3</v>
      </c>
    </row>
    <row r="59" spans="1:31" ht="15.75" x14ac:dyDescent="0.25">
      <c r="A59" s="59">
        <v>69</v>
      </c>
      <c r="B59" s="60" t="str">
        <f>Lähtöluettelo!B61</f>
        <v>Sascha Koschmieder *</v>
      </c>
      <c r="C59" s="60" t="str">
        <f>Lähtöluettelo!C61</f>
        <v>       KossuIceOne</v>
      </c>
      <c r="D59" s="49" t="str">
        <f>Lähtöluettelo!D61</f>
        <v>S-WRC</v>
      </c>
      <c r="E59" s="50">
        <f>AJAT!E67</f>
        <v>0.4211805555555555</v>
      </c>
      <c r="F59" s="50">
        <f>AJAT!F67</f>
        <v>0.42199074074074078</v>
      </c>
      <c r="G59" s="51">
        <f>SUM(F59-E59)</f>
        <v>8.1018518518527483E-4</v>
      </c>
      <c r="H59" s="51"/>
      <c r="I59" s="50">
        <f>AJAT!I67</f>
        <v>0.42604166666666665</v>
      </c>
      <c r="J59" s="50">
        <f>AJAT!J67</f>
        <v>0.42745370370370367</v>
      </c>
      <c r="K59" s="51">
        <f>SUM(J59-I59)</f>
        <v>1.4120370370370172E-3</v>
      </c>
      <c r="L59" s="51"/>
      <c r="M59" s="50">
        <f>AJAT!M67</f>
        <v>0.46631944444444445</v>
      </c>
      <c r="N59" s="50">
        <f>AJAT!N67</f>
        <v>0.46732638888888883</v>
      </c>
      <c r="O59" s="51">
        <f>SUM(N59-M59)</f>
        <v>1.0069444444443798E-3</v>
      </c>
      <c r="P59" s="51"/>
      <c r="Q59" s="50">
        <f>AJAT!Q67</f>
        <v>0.50555555555555554</v>
      </c>
      <c r="R59" s="50">
        <f>AJAT!R67</f>
        <v>0.50706018518518514</v>
      </c>
      <c r="S59" s="51">
        <f>SUM(R59-Q59)</f>
        <v>1.5046296296296058E-3</v>
      </c>
      <c r="T59" s="51"/>
      <c r="U59" s="50">
        <f>AJAT!U67</f>
        <v>0.51284722222222223</v>
      </c>
      <c r="V59" s="50">
        <f>AJAT!V67</f>
        <v>0.51380787037037035</v>
      </c>
      <c r="W59" s="51">
        <f>SUM(V59-U59)</f>
        <v>9.6064814814811328E-4</v>
      </c>
      <c r="X59" s="51"/>
      <c r="Y59" s="50">
        <f>AJAT!Y67</f>
        <v>0.55972222222222223</v>
      </c>
      <c r="Z59" s="50">
        <f>AJAT!Z67</f>
        <v>0.56115740740740738</v>
      </c>
      <c r="AA59" s="51">
        <f>SUM(Z59-Y59)</f>
        <v>1.4351851851851505E-3</v>
      </c>
      <c r="AB59" s="93">
        <f>SUM(G59+K59+O59+S59+W59+AA59)</f>
        <v>7.1296296296295414E-3</v>
      </c>
      <c r="AC59" s="3">
        <f t="shared" si="0"/>
        <v>1.1574074074205409E-5</v>
      </c>
      <c r="AD59" s="2"/>
      <c r="AE59" s="3">
        <f t="shared" si="2"/>
        <v>2.569444444444291E-3</v>
      </c>
    </row>
    <row r="60" spans="1:31" ht="15.75" x14ac:dyDescent="0.25">
      <c r="A60" s="7">
        <v>7</v>
      </c>
      <c r="B60" s="56" t="str">
        <f>Lähtöluettelo!B10</f>
        <v>Susanna Tolsa</v>
      </c>
      <c r="C60" s="56" t="str">
        <f>Lähtöluettelo!C10</f>
        <v>    Trek X-Cal</v>
      </c>
      <c r="D60" s="39" t="str">
        <f>Lähtöluettelo!D10</f>
        <v>Lady</v>
      </c>
      <c r="E60" s="40">
        <f>AJAT!E9</f>
        <v>0.40208333333333335</v>
      </c>
      <c r="F60" s="40">
        <f>AJAT!F9</f>
        <v>0.40285879629629634</v>
      </c>
      <c r="G60" s="41">
        <f>SUM(F60-E60)</f>
        <v>7.7546296296299166E-4</v>
      </c>
      <c r="H60" s="41"/>
      <c r="I60" s="40">
        <f>AJAT!I9</f>
        <v>0.40625</v>
      </c>
      <c r="J60" s="40">
        <f>AJAT!J9</f>
        <v>0.40775462962962966</v>
      </c>
      <c r="K60" s="41">
        <f>SUM(J60-I60)</f>
        <v>1.5046296296296613E-3</v>
      </c>
      <c r="L60" s="41"/>
      <c r="M60" s="40">
        <f>AJAT!M9</f>
        <v>0.45208333333333334</v>
      </c>
      <c r="N60" s="40">
        <f>AJAT!N9</f>
        <v>0.45313657407407404</v>
      </c>
      <c r="O60" s="41">
        <f>SUM(N60-M60)</f>
        <v>1.0532407407407018E-3</v>
      </c>
      <c r="P60" s="41"/>
      <c r="Q60" s="40">
        <f>AJAT!Q9</f>
        <v>0.4934027777777778</v>
      </c>
      <c r="R60" s="40">
        <f>AJAT!R9</f>
        <v>0.49488425925925927</v>
      </c>
      <c r="S60" s="41">
        <f>SUM(R60-Q60)</f>
        <v>1.4814814814814725E-3</v>
      </c>
      <c r="T60" s="41"/>
      <c r="U60" s="40">
        <f>AJAT!U9</f>
        <v>0.50034722222222217</v>
      </c>
      <c r="V60" s="40">
        <f>AJAT!V9</f>
        <v>0.50135416666666666</v>
      </c>
      <c r="W60" s="41">
        <f>SUM(V60-U60)</f>
        <v>1.0069444444444908E-3</v>
      </c>
      <c r="X60" s="41"/>
      <c r="Y60" s="40">
        <f>AJAT!Y9</f>
        <v>0.55381944444444442</v>
      </c>
      <c r="Z60" s="40">
        <f>AJAT!Z9</f>
        <v>0.55549768518518516</v>
      </c>
      <c r="AA60" s="41">
        <f>SUM(Z60-Y60)</f>
        <v>1.678240740740744E-3</v>
      </c>
      <c r="AB60" s="91">
        <f>SUM(G60+K60+O60+S60+W60+AA60)</f>
        <v>7.5000000000000622E-3</v>
      </c>
      <c r="AC60" s="3">
        <f t="shared" si="0"/>
        <v>3.7037037037052079E-4</v>
      </c>
      <c r="AD60" s="2"/>
      <c r="AE60" s="3">
        <f t="shared" si="2"/>
        <v>2.9398148148148118E-3</v>
      </c>
    </row>
    <row r="61" spans="1:31" ht="15.75" x14ac:dyDescent="0.25">
      <c r="A61" s="2">
        <v>74</v>
      </c>
      <c r="B61" s="10" t="str">
        <f>Lähtöluettelo!B66</f>
        <v>Aatu Tunturi </v>
      </c>
      <c r="C61" s="10" t="str">
        <f>Lähtöluettelo!C66</f>
        <v>       Polkupyörä</v>
      </c>
      <c r="D61" s="16" t="str">
        <f>Lähtöluettelo!D66</f>
        <v>Historic</v>
      </c>
      <c r="E61" s="101">
        <f>AJAT!E72</f>
        <v>0.42291666666666666</v>
      </c>
      <c r="F61" s="101">
        <f>AJAT!F72</f>
        <v>0.42373842592592598</v>
      </c>
      <c r="G61" s="48">
        <f>SUM(F61-E61)</f>
        <v>8.217592592593137E-4</v>
      </c>
      <c r="H61" s="48"/>
      <c r="I61" s="101">
        <f>AJAT!I72</f>
        <v>0.42777777777777781</v>
      </c>
      <c r="J61" s="101">
        <f>AJAT!J72</f>
        <v>0.42917824074074074</v>
      </c>
      <c r="K61" s="48">
        <f>SUM(J61-I61)</f>
        <v>1.4004629629629228E-3</v>
      </c>
      <c r="L61" s="48"/>
      <c r="M61" s="101">
        <f>AJAT!M72</f>
        <v>0.4680555555555555</v>
      </c>
      <c r="N61" s="101">
        <f>AJAT!N72</f>
        <v>0.46910879629629632</v>
      </c>
      <c r="O61" s="48">
        <f>SUM(N61-M61)</f>
        <v>1.0532407407408129E-3</v>
      </c>
      <c r="P61" s="48"/>
      <c r="Q61" s="101">
        <f>AJAT!Q72</f>
        <v>0.5072916666666667</v>
      </c>
      <c r="R61" s="101">
        <f>AJAT!R72</f>
        <v>0.5087962962962963</v>
      </c>
      <c r="S61" s="48">
        <f>SUM(R61-Q61)</f>
        <v>1.5046296296296058E-3</v>
      </c>
      <c r="T61" s="48"/>
      <c r="U61" s="101">
        <f>AJAT!U72</f>
        <v>0.51458333333333328</v>
      </c>
      <c r="V61" s="101">
        <f>AJAT!V72</f>
        <v>0.51560185185185181</v>
      </c>
      <c r="W61" s="48">
        <f>SUM(V61-U61)</f>
        <v>1.0185185185185297E-3</v>
      </c>
      <c r="X61" s="48"/>
      <c r="Y61" s="101">
        <f>AJAT!Y72</f>
        <v>0.56145833333333328</v>
      </c>
      <c r="Z61" s="101">
        <f>AJAT!Z72</f>
        <v>0.56317129629629636</v>
      </c>
      <c r="AA61" s="48">
        <f>SUM(Z61-Y61)</f>
        <v>1.7129629629630827E-3</v>
      </c>
      <c r="AB61" s="95">
        <f>SUM(G61+K61+O61+S61+W61+AA61)</f>
        <v>7.5115740740742676E-3</v>
      </c>
      <c r="AC61" s="3">
        <f t="shared" si="0"/>
        <v>1.1574074074205409E-5</v>
      </c>
      <c r="AD61" s="2"/>
      <c r="AE61" s="3">
        <f t="shared" si="2"/>
        <v>2.9513888888890172E-3</v>
      </c>
    </row>
    <row r="62" spans="1:31" ht="15.75" x14ac:dyDescent="0.25">
      <c r="A62" s="2">
        <v>76</v>
      </c>
      <c r="B62" s="10" t="str">
        <f>Lähtöluettelo!B68</f>
        <v>Aleksi Paakkarinen</v>
      </c>
      <c r="C62" s="10" t="str">
        <f>Lähtöluettelo!C68</f>
        <v>       Mummon vanha</v>
      </c>
      <c r="D62" s="16" t="str">
        <f>Lähtöluettelo!D68</f>
        <v>Historic</v>
      </c>
      <c r="E62" s="101">
        <f>AJAT!E74</f>
        <v>0.4236111111111111</v>
      </c>
      <c r="F62" s="101">
        <f>AJAT!F74</f>
        <v>0.42428240740740741</v>
      </c>
      <c r="G62" s="48">
        <f>SUM(F62-E62)</f>
        <v>6.7129629629630871E-4</v>
      </c>
      <c r="H62" s="48"/>
      <c r="I62" s="101">
        <f>AJAT!I74</f>
        <v>0.4284722222222222</v>
      </c>
      <c r="J62" s="101">
        <f>AJAT!J74</f>
        <v>0.43</v>
      </c>
      <c r="K62" s="48">
        <f>SUM(J62-I62)</f>
        <v>1.5277777777777946E-3</v>
      </c>
      <c r="L62" s="48"/>
      <c r="M62" s="101">
        <f>AJAT!M74</f>
        <v>0.46875</v>
      </c>
      <c r="N62" s="101">
        <f>AJAT!N74</f>
        <v>0.46981481481481485</v>
      </c>
      <c r="O62" s="48">
        <f>SUM(N62-M62)</f>
        <v>1.0648148148148517E-3</v>
      </c>
      <c r="P62" s="48"/>
      <c r="Q62" s="101">
        <f>AJAT!Q74</f>
        <v>0.50798611111111114</v>
      </c>
      <c r="R62" s="101">
        <f>AJAT!R74</f>
        <v>0.510625</v>
      </c>
      <c r="S62" s="48">
        <f>SUM(R62-Q62)</f>
        <v>2.6388888888888573E-3</v>
      </c>
      <c r="T62" s="48"/>
      <c r="U62" s="101">
        <f>AJAT!U74</f>
        <v>0.51527777777777783</v>
      </c>
      <c r="V62" s="101">
        <f>AJAT!V74</f>
        <v>0.51615740740740745</v>
      </c>
      <c r="W62" s="48">
        <f>SUM(V62-U62)</f>
        <v>8.796296296296191E-4</v>
      </c>
      <c r="X62" s="48"/>
      <c r="Y62" s="101">
        <f>AJAT!Y74</f>
        <v>0.56215277777777783</v>
      </c>
      <c r="Z62" s="101">
        <f>AJAT!Z74</f>
        <v>0.5631828703703704</v>
      </c>
      <c r="AA62" s="48">
        <f>SUM(Z62-Y62)</f>
        <v>1.0300925925925686E-3</v>
      </c>
      <c r="AB62" s="95">
        <f>SUM(G62+K62+O62+S62+W62+AA62)</f>
        <v>7.8125E-3</v>
      </c>
      <c r="AC62" s="3">
        <f t="shared" si="0"/>
        <v>3.0092592592573242E-4</v>
      </c>
      <c r="AD62" s="2"/>
      <c r="AE62" s="3">
        <f t="shared" si="2"/>
        <v>3.2523148148147496E-3</v>
      </c>
    </row>
    <row r="63" spans="1:31" ht="15.75" x14ac:dyDescent="0.25">
      <c r="A63" s="54">
        <v>12</v>
      </c>
      <c r="B63" s="55" t="str">
        <f>Lähtöluettelo!B14</f>
        <v>Timo Klemetti</v>
      </c>
      <c r="C63" s="55" t="str">
        <f>Lähtöluettelo!C14</f>
        <v>       Pappa pyörä</v>
      </c>
      <c r="D63" s="45" t="str">
        <f>Lähtöluettelo!D14</f>
        <v>Seniorit</v>
      </c>
      <c r="E63" s="46">
        <f>AJAT!E14</f>
        <v>0.40312500000000001</v>
      </c>
      <c r="F63" s="46">
        <f>AJAT!F14</f>
        <v>0.40399305555555554</v>
      </c>
      <c r="G63" s="47">
        <f>SUM(F63-E63)</f>
        <v>8.6805555555552472E-4</v>
      </c>
      <c r="H63" s="47"/>
      <c r="I63" s="46">
        <f>AJAT!I14</f>
        <v>0.4079861111111111</v>
      </c>
      <c r="J63" s="46">
        <f>AJAT!J14</f>
        <v>0.40953703703703703</v>
      </c>
      <c r="K63" s="47">
        <f>SUM(J63-I63)</f>
        <v>1.5509259259259278E-3</v>
      </c>
      <c r="L63" s="47"/>
      <c r="M63" s="46">
        <f>AJAT!M14</f>
        <v>0.453125</v>
      </c>
      <c r="N63" s="46">
        <f>AJAT!N14</f>
        <v>0.45420138888888889</v>
      </c>
      <c r="O63" s="47">
        <f>SUM(N63-M63)</f>
        <v>1.0763888888888906E-3</v>
      </c>
      <c r="P63" s="47"/>
      <c r="Q63" s="46">
        <f>AJAT!Q14</f>
        <v>0.49444444444444446</v>
      </c>
      <c r="R63" s="46">
        <f>AJAT!R14</f>
        <v>0.49603009259259262</v>
      </c>
      <c r="S63" s="47">
        <f>SUM(R63-Q63)</f>
        <v>1.5856481481481555E-3</v>
      </c>
      <c r="T63" s="47"/>
      <c r="U63" s="46">
        <f>AJAT!U14</f>
        <v>0.50104166666666672</v>
      </c>
      <c r="V63" s="46">
        <f>AJAT!V14</f>
        <v>0.50218750000000001</v>
      </c>
      <c r="W63" s="47">
        <f>SUM(V63-U63)</f>
        <v>1.1458333333332904E-3</v>
      </c>
      <c r="X63" s="47"/>
      <c r="Y63" s="46">
        <f>AJAT!Y14</f>
        <v>0.55486111111111114</v>
      </c>
      <c r="Z63" s="46">
        <f>AJAT!Z14</f>
        <v>0.55653935185185188</v>
      </c>
      <c r="AA63" s="47">
        <f>SUM(Z63-Y63)</f>
        <v>1.678240740740744E-3</v>
      </c>
      <c r="AB63" s="92">
        <f>SUM(G63+K63+O63+S63+W63+AA63)</f>
        <v>7.9050925925925331E-3</v>
      </c>
      <c r="AC63" s="3">
        <f t="shared" si="0"/>
        <v>9.2592592592533052E-5</v>
      </c>
      <c r="AD63" s="2"/>
      <c r="AE63" s="3">
        <f t="shared" si="2"/>
        <v>3.3449074074072827E-3</v>
      </c>
    </row>
    <row r="64" spans="1:31" ht="15.75" x14ac:dyDescent="0.25">
      <c r="A64" s="54">
        <v>11</v>
      </c>
      <c r="B64" s="55" t="str">
        <f>Lähtöluettelo!B13</f>
        <v>Timo Nyyssönen</v>
      </c>
      <c r="C64" s="55" t="str">
        <f>Lähtöluettelo!C13</f>
        <v>       Se nopsa taas</v>
      </c>
      <c r="D64" s="45" t="str">
        <f>Lähtöluettelo!D13</f>
        <v>Seniorit</v>
      </c>
      <c r="E64" s="46">
        <f>AJAT!E13</f>
        <v>0.40277777777777773</v>
      </c>
      <c r="F64" s="46">
        <f>AJAT!F13</f>
        <v>0.40383101851851855</v>
      </c>
      <c r="G64" s="47">
        <f>SUM(F64-E64)</f>
        <v>1.0532407407408129E-3</v>
      </c>
      <c r="H64" s="47"/>
      <c r="I64" s="46">
        <f>AJAT!I13</f>
        <v>0.40763888888888888</v>
      </c>
      <c r="J64" s="46">
        <f>AJAT!J13</f>
        <v>0.40939814814814812</v>
      </c>
      <c r="K64" s="47">
        <f>SUM(J64-I64)</f>
        <v>1.7592592592592382E-3</v>
      </c>
      <c r="L64" s="47"/>
      <c r="M64" s="46">
        <f>AJAT!M13</f>
        <v>0.45277777777777778</v>
      </c>
      <c r="N64" s="46">
        <f>AJAT!N13</f>
        <v>0.45405092592592594</v>
      </c>
      <c r="O64" s="47">
        <f>SUM(N64-M64)</f>
        <v>1.2731481481481621E-3</v>
      </c>
      <c r="P64" s="47"/>
      <c r="Q64" s="46">
        <f>AJAT!Q13</f>
        <v>0.49409722222222219</v>
      </c>
      <c r="R64" s="46">
        <f>AJAT!R13</f>
        <v>0.49571759259259257</v>
      </c>
      <c r="S64" s="47">
        <f>SUM(R64-Q64)</f>
        <v>1.6203703703703831E-3</v>
      </c>
      <c r="T64" s="47"/>
      <c r="U64" s="46">
        <f>AJAT!U13</f>
        <v>0.50208333333333333</v>
      </c>
      <c r="V64" s="46">
        <f>AJAT!V13</f>
        <v>0.50312499999999993</v>
      </c>
      <c r="W64" s="47">
        <f>SUM(V64-U64)</f>
        <v>1.0416666666666075E-3</v>
      </c>
      <c r="X64" s="47"/>
      <c r="Y64" s="46">
        <f>AJAT!Y13</f>
        <v>0.55451388888888886</v>
      </c>
      <c r="Z64" s="46">
        <f>AJAT!Z13</f>
        <v>0.55590277777777775</v>
      </c>
      <c r="AA64" s="47">
        <f>SUM(Z64-Y64)</f>
        <v>1.388888888888884E-3</v>
      </c>
      <c r="AB64" s="92">
        <f>SUM(G64+K64+O64+S64+W64+AA64)</f>
        <v>8.1365740740740877E-3</v>
      </c>
      <c r="AC64" s="3">
        <f t="shared" si="0"/>
        <v>2.3148148148155467E-4</v>
      </c>
      <c r="AD64" s="2"/>
      <c r="AE64" s="3">
        <f t="shared" si="2"/>
        <v>3.5763888888888373E-3</v>
      </c>
    </row>
    <row r="65" spans="1:31" ht="15.75" x14ac:dyDescent="0.25">
      <c r="A65" s="7">
        <v>6</v>
      </c>
      <c r="B65" s="56" t="str">
        <f>Lähtöluettelo!B9</f>
        <v>Jenni Rönkkö</v>
      </c>
      <c r="C65" s="56" t="str">
        <f>Lähtöluettelo!C9</f>
        <v>    Mummomallinmankeli</v>
      </c>
      <c r="D65" s="39" t="str">
        <f>Lähtöluettelo!D9</f>
        <v>Lady</v>
      </c>
      <c r="E65" s="40">
        <f>AJAT!E8</f>
        <v>0.40173611111111113</v>
      </c>
      <c r="F65" s="40">
        <f>AJAT!F8</f>
        <v>0.40266203703703707</v>
      </c>
      <c r="G65" s="41">
        <f>SUM(F65-E65)</f>
        <v>9.2592592592594114E-4</v>
      </c>
      <c r="H65" s="41"/>
      <c r="I65" s="40">
        <f>AJAT!I8</f>
        <v>0.40590277777777778</v>
      </c>
      <c r="J65" s="40">
        <f>AJAT!J8</f>
        <v>0.40752314814814811</v>
      </c>
      <c r="K65" s="41">
        <f>SUM(J65-I65)</f>
        <v>1.6203703703703276E-3</v>
      </c>
      <c r="L65" s="41"/>
      <c r="M65" s="40">
        <f>AJAT!M8</f>
        <v>0.45173611111111112</v>
      </c>
      <c r="N65" s="40">
        <f>AJAT!N8</f>
        <v>0.45295138888888892</v>
      </c>
      <c r="O65" s="41">
        <f>SUM(N65-M65)</f>
        <v>1.2152777777778012E-3</v>
      </c>
      <c r="P65" s="41"/>
      <c r="Q65" s="40">
        <f>AJAT!Q8</f>
        <v>0.49305555555555558</v>
      </c>
      <c r="R65" s="40">
        <f>AJAT!R8</f>
        <v>0.49478009259259265</v>
      </c>
      <c r="S65" s="41">
        <f>SUM(R65-Q65)</f>
        <v>1.7245370370370661E-3</v>
      </c>
      <c r="T65" s="41"/>
      <c r="U65" s="40">
        <f>AJAT!U8</f>
        <v>0.49965277777777778</v>
      </c>
      <c r="V65" s="40">
        <f>AJAT!V8</f>
        <v>0.50077546296296294</v>
      </c>
      <c r="W65" s="41">
        <f>SUM(V65-U65)</f>
        <v>1.1226851851851571E-3</v>
      </c>
      <c r="X65" s="41"/>
      <c r="Y65" s="40">
        <f>AJAT!Y8</f>
        <v>0.55347222222222225</v>
      </c>
      <c r="Z65" s="40">
        <f>AJAT!Z8</f>
        <v>0.55535879629629636</v>
      </c>
      <c r="AA65" s="41">
        <f>SUM(Z65-Y65)</f>
        <v>1.8865740740741099E-3</v>
      </c>
      <c r="AB65" s="91">
        <f>SUM(G65+K65+O65+S65+W65+AA65)</f>
        <v>8.4953703703704031E-3</v>
      </c>
      <c r="AC65" s="3">
        <f t="shared" si="0"/>
        <v>3.5879629629631538E-4</v>
      </c>
      <c r="AD65" s="2"/>
      <c r="AE65" s="3">
        <f t="shared" si="2"/>
        <v>3.9351851851851527E-3</v>
      </c>
    </row>
    <row r="66" spans="1:31" ht="15.75" x14ac:dyDescent="0.25">
      <c r="A66" s="2">
        <v>30</v>
      </c>
      <c r="B66" s="10" t="str">
        <f>Lähtöluettelo!B26</f>
        <v>Marko Sojonen </v>
      </c>
      <c r="C66" s="10" t="str">
        <f>Lähtöluettelo!C26</f>
        <v>       Työsuhde Polkupyörä</v>
      </c>
      <c r="D66" s="16" t="str">
        <f>Lähtöluettelo!D26</f>
        <v>Historic</v>
      </c>
      <c r="E66" s="101">
        <f>AJAT!E28</f>
        <v>0.40833333333333338</v>
      </c>
      <c r="F66" s="101">
        <f>AJAT!F28</f>
        <v>0.40912037037037036</v>
      </c>
      <c r="G66" s="48">
        <f>SUM(F66-E66)</f>
        <v>7.8703703703697503E-4</v>
      </c>
      <c r="H66" s="48"/>
      <c r="I66" s="101">
        <f>AJAT!I28</f>
        <v>0.41423611111111108</v>
      </c>
      <c r="J66" s="101">
        <f>AJAT!J28</f>
        <v>0.41597222222222219</v>
      </c>
      <c r="K66" s="48">
        <f>SUM(J66-I66)</f>
        <v>1.7361111111111049E-3</v>
      </c>
      <c r="L66" s="48"/>
      <c r="M66" s="101">
        <f>AJAT!M28</f>
        <v>0.45451388888888888</v>
      </c>
      <c r="N66" s="101">
        <f>AJAT!N28</f>
        <v>0.45589120370370373</v>
      </c>
      <c r="O66" s="48">
        <f>SUM(N66-M66)</f>
        <v>1.3773148148148451E-3</v>
      </c>
      <c r="P66" s="48"/>
      <c r="Q66" s="101">
        <f>AJAT!Q28</f>
        <v>0.51423611111111112</v>
      </c>
      <c r="R66" s="101">
        <f>AJAT!R28</f>
        <v>0.51619212962962957</v>
      </c>
      <c r="S66" s="48">
        <f>SUM(R66-Q66)</f>
        <v>1.9560185185184542E-3</v>
      </c>
      <c r="T66" s="48"/>
      <c r="U66" s="101">
        <f>AJAT!U28</f>
        <v>0.52152777777777781</v>
      </c>
      <c r="V66" s="101">
        <f>AJAT!V28</f>
        <v>0.52276620370370364</v>
      </c>
      <c r="W66" s="48">
        <f>SUM(V66-U66)</f>
        <v>1.2384259259258235E-3</v>
      </c>
      <c r="X66" s="48"/>
      <c r="Y66" s="101">
        <f>AJAT!Y28</f>
        <v>0.56805555555555554</v>
      </c>
      <c r="Z66" s="101">
        <f>AJAT!Z28</f>
        <v>0.56960648148148152</v>
      </c>
      <c r="AA66" s="48">
        <f>SUM(Z66-Y66)</f>
        <v>1.5509259259259833E-3</v>
      </c>
      <c r="AB66" s="95">
        <f>SUM(G66+K66+O66+S66+W66+AA66)</f>
        <v>8.645833333333186E-3</v>
      </c>
      <c r="AC66" s="3">
        <f t="shared" si="0"/>
        <v>1.5046296296278294E-4</v>
      </c>
      <c r="AD66" s="2"/>
      <c r="AE66" s="3">
        <f t="shared" si="2"/>
        <v>4.0856481481479356E-3</v>
      </c>
    </row>
    <row r="67" spans="1:31" ht="15.75" x14ac:dyDescent="0.25">
      <c r="A67" s="2">
        <v>46</v>
      </c>
      <c r="B67" s="10" t="str">
        <f>Lähtöluettelo!B38</f>
        <v>Elmeri Mäki-Kulmala *</v>
      </c>
      <c r="C67" s="10" t="str">
        <f>Lähtöluettelo!C38</f>
        <v>       Putkirunko-Tunturi gr.B</v>
      </c>
      <c r="D67" s="16" t="str">
        <f>Lähtöluettelo!D38</f>
        <v>Historic</v>
      </c>
      <c r="E67" s="101">
        <f>AJAT!E44</f>
        <v>0.4135416666666667</v>
      </c>
      <c r="F67" s="101">
        <f>AJAT!F44</f>
        <v>0.41461805555555559</v>
      </c>
      <c r="G67" s="48">
        <f>SUM(F67-E67)</f>
        <v>1.0763888888888906E-3</v>
      </c>
      <c r="H67" s="48"/>
      <c r="I67" s="101">
        <f>AJAT!I44</f>
        <v>0.42291666666666666</v>
      </c>
      <c r="J67" s="101">
        <f>AJAT!J44</f>
        <v>0.42424768518518513</v>
      </c>
      <c r="K67" s="48">
        <f>SUM(J67-I67)</f>
        <v>1.3310185185184675E-3</v>
      </c>
      <c r="L67" s="48"/>
      <c r="M67" s="101">
        <f>AJAT!M44</f>
        <v>0.45868055555555554</v>
      </c>
      <c r="N67" s="101">
        <f>AJAT!N44</f>
        <v>0.4597222222222222</v>
      </c>
      <c r="O67" s="48">
        <f>SUM(N67-M67)</f>
        <v>1.041666666666663E-3</v>
      </c>
      <c r="P67" s="48"/>
      <c r="Q67" s="101">
        <f>AJAT!Q44</f>
        <v>0.49791666666666662</v>
      </c>
      <c r="R67" s="101">
        <f>AJAT!R44</f>
        <v>0.49936342592592592</v>
      </c>
      <c r="S67" s="48">
        <f>SUM(R67-Q67)</f>
        <v>1.4467592592593004E-3</v>
      </c>
      <c r="T67" s="48"/>
      <c r="U67" s="101">
        <f>AJAT!U44</f>
        <v>0.50520833333333337</v>
      </c>
      <c r="V67" s="101">
        <f>AJAT!V44</f>
        <v>0.50615740740740744</v>
      </c>
      <c r="W67" s="48">
        <f>SUM(V67-U67)</f>
        <v>9.490740740740744E-4</v>
      </c>
      <c r="X67" s="48"/>
      <c r="Y67" s="101">
        <f>AJAT!Y44</f>
        <v>0.57256944444444446</v>
      </c>
      <c r="Z67" s="101">
        <f>AJAT!Z44</f>
        <v>0.57604166666666667</v>
      </c>
      <c r="AA67" s="48">
        <f>SUM(Z67-Y67)</f>
        <v>3.4722222222222099E-3</v>
      </c>
      <c r="AB67" s="95">
        <f>SUM(G67+K67+O67+S67+W67+AA67)</f>
        <v>9.3171296296296058E-3</v>
      </c>
      <c r="AC67" s="3">
        <f t="shared" si="0"/>
        <v>6.7129629629641974E-4</v>
      </c>
      <c r="AD67" s="2"/>
      <c r="AE67" s="3">
        <f t="shared" si="2"/>
        <v>4.7569444444443554E-3</v>
      </c>
    </row>
    <row r="68" spans="1:31" ht="15.75" x14ac:dyDescent="0.25">
      <c r="A68" s="7">
        <v>5</v>
      </c>
      <c r="B68" s="56" t="str">
        <f>Lähtöluettelo!B8</f>
        <v>Seija Suiteri</v>
      </c>
      <c r="C68" s="56" t="str">
        <f>Lähtöluettelo!C8</f>
        <v>    Helkama S2800</v>
      </c>
      <c r="D68" s="39" t="str">
        <f>Lähtöluettelo!D8</f>
        <v>Lady</v>
      </c>
      <c r="E68" s="40">
        <f>AJAT!E7</f>
        <v>0.40138888888888885</v>
      </c>
      <c r="F68" s="40">
        <f>AJAT!F7</f>
        <v>0.40248842592592587</v>
      </c>
      <c r="G68" s="41">
        <f>SUM(F68-E68)</f>
        <v>1.0995370370370239E-3</v>
      </c>
      <c r="H68" s="41"/>
      <c r="I68" s="40">
        <f>AJAT!I7</f>
        <v>0.4055555555555555</v>
      </c>
      <c r="J68" s="40">
        <f>AJAT!J7</f>
        <v>0.40728009259259257</v>
      </c>
      <c r="K68" s="41">
        <f>SUM(J68-I68)</f>
        <v>1.7245370370370661E-3</v>
      </c>
      <c r="L68" s="41"/>
      <c r="M68" s="40">
        <f>AJAT!M7</f>
        <v>0.4513888888888889</v>
      </c>
      <c r="N68" s="40">
        <f>AJAT!N7</f>
        <v>0.45270833333333332</v>
      </c>
      <c r="O68" s="41">
        <f>SUM(N68-M68)</f>
        <v>1.3194444444444287E-3</v>
      </c>
      <c r="P68" s="41"/>
      <c r="Q68" s="40">
        <f>AJAT!Q7</f>
        <v>0.4927083333333333</v>
      </c>
      <c r="R68" s="40">
        <f>AJAT!R7</f>
        <v>0.49474537037037036</v>
      </c>
      <c r="S68" s="41">
        <f>SUM(R68-Q68)</f>
        <v>2.0370370370370594E-3</v>
      </c>
      <c r="T68" s="41"/>
      <c r="U68" s="40">
        <f>AJAT!U7</f>
        <v>0.4993055555555555</v>
      </c>
      <c r="V68" s="40">
        <f>AJAT!V7</f>
        <v>0.5006828703703704</v>
      </c>
      <c r="W68" s="41">
        <f>SUM(V68-U68)</f>
        <v>1.3773148148149006E-3</v>
      </c>
      <c r="X68" s="41"/>
      <c r="Y68" s="40">
        <f>AJAT!Y7</f>
        <v>0.55312499999999998</v>
      </c>
      <c r="Z68" s="40">
        <f>AJAT!Z7</f>
        <v>0.55546296296296294</v>
      </c>
      <c r="AA68" s="41">
        <f>SUM(Z68-Y68)</f>
        <v>2.3379629629629584E-3</v>
      </c>
      <c r="AB68" s="91">
        <f>SUM(G68+K68+O68+S68+W68+AA68)</f>
        <v>9.895833333333437E-3</v>
      </c>
      <c r="AC68" s="3">
        <f t="shared" si="0"/>
        <v>5.7870370370383117E-4</v>
      </c>
      <c r="AD68" s="2"/>
      <c r="AE68" s="3">
        <f t="shared" si="2"/>
        <v>5.3356481481481866E-3</v>
      </c>
    </row>
    <row r="69" spans="1:31" ht="15.75" x14ac:dyDescent="0.25">
      <c r="A69" s="7">
        <v>8</v>
      </c>
      <c r="B69" s="56" t="str">
        <f>Lähtöluettelo!B11</f>
        <v>Niina Siemssen</v>
      </c>
      <c r="C69" s="56" t="str">
        <f>Lähtöluettelo!C11</f>
        <v>    It Bike</v>
      </c>
      <c r="D69" s="39" t="str">
        <f>Lähtöluettelo!D11</f>
        <v>Lady</v>
      </c>
      <c r="E69" s="40">
        <f>AJAT!E10</f>
        <v>0.40243055555555557</v>
      </c>
      <c r="F69" s="40">
        <f>AJAT!F10</f>
        <v>0.40381944444444445</v>
      </c>
      <c r="G69" s="41">
        <f>SUM(F69-E69)</f>
        <v>1.388888888888884E-3</v>
      </c>
      <c r="H69" s="41"/>
      <c r="I69" s="40">
        <f>AJAT!I10</f>
        <v>0.40659722222222222</v>
      </c>
      <c r="J69" s="40">
        <f>AJAT!J10</f>
        <v>0.40856481481481483</v>
      </c>
      <c r="K69" s="41">
        <f>SUM(J69-I69)</f>
        <v>1.9675925925926041E-3</v>
      </c>
      <c r="L69" s="41"/>
      <c r="M69" s="40">
        <f>AJAT!M10</f>
        <v>0.4524305555555555</v>
      </c>
      <c r="N69" s="40">
        <f>AJAT!N10</f>
        <v>0.45390046296296299</v>
      </c>
      <c r="O69" s="41">
        <f>SUM(N69-M69)</f>
        <v>1.4699074074074892E-3</v>
      </c>
      <c r="P69" s="41"/>
      <c r="Q69" s="40">
        <f>AJAT!Q10</f>
        <v>0.49374999999999997</v>
      </c>
      <c r="R69" s="40">
        <f>AJAT!R10</f>
        <v>0.49576388888888889</v>
      </c>
      <c r="S69" s="41">
        <f>SUM(R69-Q69)</f>
        <v>2.0138888888889261E-3</v>
      </c>
      <c r="T69" s="41"/>
      <c r="U69" s="40">
        <f>AJAT!U10</f>
        <v>0.50069444444444444</v>
      </c>
      <c r="V69" s="40">
        <f>AJAT!V10</f>
        <v>0.50214120370370374</v>
      </c>
      <c r="W69" s="41">
        <f>SUM(V69-U69)</f>
        <v>1.4467592592593004E-3</v>
      </c>
      <c r="X69" s="41"/>
      <c r="Y69" s="40">
        <f>AJAT!Y10</f>
        <v>0.5541666666666667</v>
      </c>
      <c r="Z69" s="40">
        <f>AJAT!Z10</f>
        <v>0.5564930555555555</v>
      </c>
      <c r="AA69" s="41">
        <f>SUM(Z69-Y69)</f>
        <v>2.3263888888888085E-3</v>
      </c>
      <c r="AB69" s="91">
        <f>SUM(G69+K69+O69+S69+W69+AA69)</f>
        <v>1.0613425925926012E-2</v>
      </c>
      <c r="AC69" s="3">
        <f t="shared" ref="AC69:AC85" si="3">SUM(AB69-AB68)</f>
        <v>7.1759259259257524E-4</v>
      </c>
      <c r="AD69" s="2"/>
      <c r="AE69" s="3">
        <f t="shared" ref="AE69:AE85" si="4">AB69-$AB$3</f>
        <v>6.0532407407407618E-3</v>
      </c>
    </row>
    <row r="70" spans="1:31" ht="15.75" x14ac:dyDescent="0.25">
      <c r="A70" s="2">
        <v>40</v>
      </c>
      <c r="B70" s="10" t="str">
        <f>Lähtöluettelo!B33</f>
        <v>Teemu Nyyssönen</v>
      </c>
      <c r="C70" s="10" t="str">
        <f>Lähtöluettelo!C33</f>
        <v>       Hankitaan</v>
      </c>
      <c r="D70" s="16" t="str">
        <f>Lähtöluettelo!D33</f>
        <v>Historic</v>
      </c>
      <c r="E70" s="101">
        <f>AJAT!E38</f>
        <v>0.41111111111111115</v>
      </c>
      <c r="F70" s="101">
        <f>AJAT!F38</f>
        <v>0.41174768518518517</v>
      </c>
      <c r="G70" s="48">
        <f>SUM(F70-E70)</f>
        <v>6.3657407407402555E-4</v>
      </c>
      <c r="H70" s="48"/>
      <c r="I70" s="101">
        <f>AJAT!I38</f>
        <v>0.41770833333333335</v>
      </c>
      <c r="J70" s="101">
        <f>AJAT!J38</f>
        <v>0.42120370370370369</v>
      </c>
      <c r="K70" s="48">
        <f>SUM(J70-I70)</f>
        <v>3.4953703703703431E-3</v>
      </c>
      <c r="L70" s="48"/>
      <c r="M70" s="101">
        <f>AJAT!M38</f>
        <v>0.45798611111111115</v>
      </c>
      <c r="N70" s="101">
        <f>AJAT!N38</f>
        <v>0.45936342592592588</v>
      </c>
      <c r="O70" s="48">
        <f>SUM(N70-M70)</f>
        <v>1.3773148148147341E-3</v>
      </c>
      <c r="P70" s="48"/>
      <c r="Q70" s="101">
        <f>AJAT!Q38</f>
        <v>0.49548611111111113</v>
      </c>
      <c r="R70" s="101">
        <f>AJAT!R38</f>
        <v>0.49827546296296293</v>
      </c>
      <c r="S70" s="48">
        <f>SUM(R70-Q70)</f>
        <v>2.7893518518518068E-3</v>
      </c>
      <c r="T70" s="48"/>
      <c r="U70" s="101">
        <f>AJAT!U38</f>
        <v>0.5024305555555556</v>
      </c>
      <c r="V70" s="101">
        <f>AJAT!V38</f>
        <v>0.50393518518518521</v>
      </c>
      <c r="W70" s="48">
        <f>SUM(V70-U70)</f>
        <v>1.5046296296296058E-3</v>
      </c>
      <c r="X70" s="48"/>
      <c r="Y70" s="101">
        <f>AJAT!Y38</f>
        <v>0.57048611111111114</v>
      </c>
      <c r="Z70" s="101">
        <f>AJAT!Z38</f>
        <v>0.57260416666666669</v>
      </c>
      <c r="AA70" s="48">
        <f>SUM(Z70-Y70)</f>
        <v>2.1180555555555536E-3</v>
      </c>
      <c r="AB70" s="95">
        <f>SUM(G70+K70+O70+S70+W70+AA70)</f>
        <v>1.1921296296296069E-2</v>
      </c>
      <c r="AC70" s="3">
        <f t="shared" si="3"/>
        <v>1.3078703703700567E-3</v>
      </c>
      <c r="AD70" s="2"/>
      <c r="AE70" s="3">
        <f t="shared" si="4"/>
        <v>7.3611111111108185E-3</v>
      </c>
    </row>
    <row r="71" spans="1:31" ht="15.75" x14ac:dyDescent="0.25">
      <c r="A71" s="57">
        <v>14</v>
      </c>
      <c r="B71" s="58" t="str">
        <f>Lähtöluettelo!B16</f>
        <v>Moisanen/Hälikkä</v>
      </c>
      <c r="C71" s="58" t="str">
        <f>Lähtöluettelo!C16</f>
        <v>       DP Duo</v>
      </c>
      <c r="D71" s="42" t="str">
        <f>Lähtöluettelo!D16</f>
        <v>WRC</v>
      </c>
      <c r="E71" s="43">
        <f>AJAT!E16</f>
        <v>0.40347222222222223</v>
      </c>
      <c r="F71" s="43">
        <f>AJAT!F16</f>
        <v>0.40506944444444443</v>
      </c>
      <c r="G71" s="44">
        <f>SUM(F71-E71)</f>
        <v>1.5972222222221943E-3</v>
      </c>
      <c r="H71" s="44"/>
      <c r="I71" s="43">
        <f>AJAT!I16</f>
        <v>0.40833333333333338</v>
      </c>
      <c r="J71" s="43">
        <f>AJAT!J16</f>
        <v>0.41050925925925924</v>
      </c>
      <c r="K71" s="44">
        <f>SUM(J71-I71)</f>
        <v>2.175925925925859E-3</v>
      </c>
      <c r="L71" s="44"/>
      <c r="M71" s="43">
        <f>AJAT!M16</f>
        <v>0.45347222222222222</v>
      </c>
      <c r="N71" s="43">
        <f>AJAT!N16</f>
        <v>0.45555555555555555</v>
      </c>
      <c r="O71" s="44">
        <f>SUM(N71-M71)</f>
        <v>2.0833333333333259E-3</v>
      </c>
      <c r="P71" s="44"/>
      <c r="Q71" s="43">
        <f>AJAT!Q16</f>
        <v>0.49479166666666669</v>
      </c>
      <c r="R71" s="43">
        <f>AJAT!R16</f>
        <v>0.49854166666666666</v>
      </c>
      <c r="S71" s="44">
        <f>SUM(R71-Q71)</f>
        <v>3.7499999999999756E-3</v>
      </c>
      <c r="T71" s="44"/>
      <c r="U71" s="43">
        <f>AJAT!U16</f>
        <v>0.50451388888888882</v>
      </c>
      <c r="V71" s="43">
        <f>AJAT!V16</f>
        <v>0.50649305555555557</v>
      </c>
      <c r="W71" s="44">
        <f>SUM(V71-U71)</f>
        <v>1.979166666666754E-3</v>
      </c>
      <c r="X71" s="44"/>
      <c r="Y71" s="43">
        <f>AJAT!Y16</f>
        <v>0.5552083333333333</v>
      </c>
      <c r="Z71" s="43">
        <f>AJAT!Z16</f>
        <v>0.5571180555555556</v>
      </c>
      <c r="AA71" s="44">
        <f>SUM(Z71-Y71)</f>
        <v>1.9097222222222987E-3</v>
      </c>
      <c r="AB71" s="94">
        <f>SUM(G71+K71+O71+S71+W71+AA71)</f>
        <v>1.3495370370370408E-2</v>
      </c>
      <c r="AC71" s="3">
        <f t="shared" si="3"/>
        <v>1.5740740740743386E-3</v>
      </c>
      <c r="AD71" s="2"/>
      <c r="AE71" s="3">
        <f t="shared" si="4"/>
        <v>8.9351851851851571E-3</v>
      </c>
    </row>
    <row r="72" spans="1:31" ht="15.75" x14ac:dyDescent="0.25">
      <c r="A72" s="59">
        <v>24</v>
      </c>
      <c r="B72" s="60" t="e">
        <f>Lähtöluettelo!#REF!</f>
        <v>#REF!</v>
      </c>
      <c r="C72" s="60" t="e">
        <f>Lähtöluettelo!#REF!</f>
        <v>#REF!</v>
      </c>
      <c r="D72" s="49" t="e">
        <f>Lähtöluettelo!#REF!</f>
        <v>#REF!</v>
      </c>
      <c r="E72" s="50">
        <f>AJAT!E22</f>
        <v>0.40636574074074078</v>
      </c>
      <c r="F72" s="50">
        <f>AJAT!F22</f>
        <v>0.40983796296296293</v>
      </c>
      <c r="G72" s="51">
        <f>SUM(F72-E72)</f>
        <v>3.4722222222221544E-3</v>
      </c>
      <c r="H72" s="51"/>
      <c r="I72" s="50">
        <f>AJAT!I22</f>
        <v>0.41192129629629631</v>
      </c>
      <c r="J72" s="50">
        <f>AJAT!J22</f>
        <v>0.41539351851851852</v>
      </c>
      <c r="K72" s="51">
        <f>SUM(J72-I72)</f>
        <v>3.4722222222222099E-3</v>
      </c>
      <c r="L72" s="51"/>
      <c r="M72" s="50">
        <f>AJAT!M22</f>
        <v>0.47268518518518521</v>
      </c>
      <c r="N72" s="50">
        <f>AJAT!N22</f>
        <v>0.47615740740740736</v>
      </c>
      <c r="O72" s="51">
        <f>SUM(N72-M72)</f>
        <v>3.4722222222221544E-3</v>
      </c>
      <c r="P72" s="51"/>
      <c r="Q72" s="50">
        <f>AJAT!Q22</f>
        <v>0.51226851851851851</v>
      </c>
      <c r="R72" s="50">
        <f>AJAT!R22</f>
        <v>0.51574074074074072</v>
      </c>
      <c r="S72" s="51">
        <f>SUM(R72-Q72)</f>
        <v>3.4722222222222099E-3</v>
      </c>
      <c r="T72" s="51"/>
      <c r="U72" s="50">
        <f>AJAT!U22</f>
        <v>0.51956018518518521</v>
      </c>
      <c r="V72" s="50">
        <f>AJAT!V22</f>
        <v>0.52303240740740742</v>
      </c>
      <c r="W72" s="51">
        <f>SUM(V72-U72)</f>
        <v>3.4722222222222099E-3</v>
      </c>
      <c r="X72" s="51"/>
      <c r="Y72" s="50">
        <f>AJAT!Y22</f>
        <v>0.56608796296296293</v>
      </c>
      <c r="Z72" s="50">
        <f>AJAT!Z22</f>
        <v>0.56886574074074081</v>
      </c>
      <c r="AA72" s="51">
        <f>SUM(Z72-Y72)</f>
        <v>2.7777777777778789E-3</v>
      </c>
      <c r="AB72" s="93">
        <f>SUM(G72+K72+O72+S72+W72+AA72)</f>
        <v>2.0138888888888817E-2</v>
      </c>
      <c r="AC72" s="3">
        <f t="shared" si="3"/>
        <v>6.6435185185184098E-3</v>
      </c>
      <c r="AD72" s="2"/>
      <c r="AE72" s="3">
        <f t="shared" si="4"/>
        <v>1.5578703703703567E-2</v>
      </c>
    </row>
    <row r="73" spans="1:31" ht="15.75" x14ac:dyDescent="0.25">
      <c r="A73" s="57">
        <v>32</v>
      </c>
      <c r="B73" s="58" t="e">
        <f>Lähtöluettelo!#REF!</f>
        <v>#REF!</v>
      </c>
      <c r="C73" s="58" t="e">
        <f>Lähtöluettelo!#REF!</f>
        <v>#REF!</v>
      </c>
      <c r="D73" s="42" t="e">
        <f>Lähtöluettelo!#REF!</f>
        <v>#REF!</v>
      </c>
      <c r="E73" s="43">
        <f>AJAT!E30</f>
        <v>0.40856481481481483</v>
      </c>
      <c r="F73" s="43">
        <f>AJAT!F30</f>
        <v>0.41203703703703703</v>
      </c>
      <c r="G73" s="44">
        <f>SUM(F73-E73)</f>
        <v>3.4722222222222099E-3</v>
      </c>
      <c r="H73" s="44"/>
      <c r="I73" s="43">
        <f>AJAT!I30</f>
        <v>0.41446759259259264</v>
      </c>
      <c r="J73" s="43">
        <f>AJAT!J30</f>
        <v>0.41793981481481479</v>
      </c>
      <c r="K73" s="44">
        <f>SUM(J73-I73)</f>
        <v>3.4722222222221544E-3</v>
      </c>
      <c r="L73" s="44"/>
      <c r="M73" s="43">
        <f>AJAT!M30</f>
        <v>0.45474537037037038</v>
      </c>
      <c r="N73" s="43">
        <f>AJAT!N30</f>
        <v>0.45821759259259259</v>
      </c>
      <c r="O73" s="44">
        <f>SUM(N73-M73)</f>
        <v>3.4722222222222099E-3</v>
      </c>
      <c r="P73" s="44"/>
      <c r="Q73" s="43">
        <f>AJAT!Q30</f>
        <v>0.51446759259259256</v>
      </c>
      <c r="R73" s="43">
        <f>AJAT!R30</f>
        <v>0.51793981481481477</v>
      </c>
      <c r="S73" s="44">
        <f>SUM(R73-Q73)</f>
        <v>3.4722222222222099E-3</v>
      </c>
      <c r="T73" s="44"/>
      <c r="U73" s="43">
        <f>AJAT!U30</f>
        <v>0.52175925925925926</v>
      </c>
      <c r="V73" s="43">
        <f>AJAT!V30</f>
        <v>0.52523148148148147</v>
      </c>
      <c r="W73" s="44">
        <f>SUM(V73-U73)</f>
        <v>3.4722222222222099E-3</v>
      </c>
      <c r="X73" s="44"/>
      <c r="Y73" s="43">
        <f>AJAT!Y30</f>
        <v>0.56828703703703709</v>
      </c>
      <c r="Z73" s="43">
        <f>AJAT!Z30</f>
        <v>0.57175925925925919</v>
      </c>
      <c r="AA73" s="44">
        <f>SUM(Z73-Y73)</f>
        <v>3.4722222222220989E-3</v>
      </c>
      <c r="AB73" s="94">
        <f>SUM(G73+K73+O73+S73+W73+AA73)</f>
        <v>2.0833333333333093E-2</v>
      </c>
      <c r="AC73" s="3">
        <f t="shared" si="3"/>
        <v>6.9444444444427544E-4</v>
      </c>
      <c r="AD73" s="2"/>
      <c r="AE73" s="3">
        <f t="shared" si="4"/>
        <v>1.6273148148147842E-2</v>
      </c>
    </row>
    <row r="74" spans="1:31" ht="15.75" x14ac:dyDescent="0.25">
      <c r="A74" s="54">
        <v>10</v>
      </c>
      <c r="B74" s="55" t="str">
        <f>Lähtöluettelo!B12</f>
        <v>Asko autio </v>
      </c>
      <c r="C74" s="55" t="str">
        <f>Lähtöluettelo!C12</f>
        <v>       ?</v>
      </c>
      <c r="D74" s="45" t="str">
        <f>Lähtöluettelo!D12</f>
        <v>Seniorit</v>
      </c>
      <c r="E74" s="46">
        <f>AJAT!E12</f>
        <v>0.40254629629629629</v>
      </c>
      <c r="F74" s="46">
        <f>AJAT!F12</f>
        <v>0.4060185185185185</v>
      </c>
      <c r="G74" s="47">
        <f>SUM(F74-E74)</f>
        <v>3.4722222222222099E-3</v>
      </c>
      <c r="H74" s="47"/>
      <c r="I74" s="46">
        <f>AJAT!I12</f>
        <v>0.40682870370370372</v>
      </c>
      <c r="J74" s="46">
        <f>AJAT!J12</f>
        <v>0.41030092592592587</v>
      </c>
      <c r="K74" s="47">
        <f>SUM(J74-I74)</f>
        <v>3.4722222222221544E-3</v>
      </c>
      <c r="L74" s="47"/>
      <c r="M74" s="46">
        <f>AJAT!M12</f>
        <v>0.45266203703703706</v>
      </c>
      <c r="N74" s="46">
        <f>AJAT!N12</f>
        <v>0.45613425925925927</v>
      </c>
      <c r="O74" s="47">
        <f>SUM(N74-M74)</f>
        <v>3.4722222222222099E-3</v>
      </c>
      <c r="P74" s="47"/>
      <c r="Q74" s="46">
        <f>AJAT!Q12</f>
        <v>0.49398148148148152</v>
      </c>
      <c r="R74" s="46">
        <f>AJAT!R12</f>
        <v>0.49745370370370368</v>
      </c>
      <c r="S74" s="47">
        <f>SUM(R74-Q74)</f>
        <v>3.4722222222221544E-3</v>
      </c>
      <c r="T74" s="47"/>
      <c r="U74" s="46">
        <f>AJAT!U12</f>
        <v>0.50092592592592589</v>
      </c>
      <c r="V74" s="46">
        <f>AJAT!V12</f>
        <v>0.50439814814814821</v>
      </c>
      <c r="W74" s="47">
        <f>SUM(V74-U74)</f>
        <v>3.4722222222223209E-3</v>
      </c>
      <c r="X74" s="47"/>
      <c r="Y74" s="46">
        <f>AJAT!Y12</f>
        <v>0.55439814814814814</v>
      </c>
      <c r="Z74" s="46">
        <f>AJAT!Z12</f>
        <v>0.55787037037037035</v>
      </c>
      <c r="AA74" s="47">
        <f>SUM(Z74-Y74)</f>
        <v>3.4722222222222099E-3</v>
      </c>
      <c r="AB74" s="92">
        <f>SUM(G74+K74+O74+S74+W74+AA74)</f>
        <v>2.0833333333333259E-2</v>
      </c>
      <c r="AC74" s="3">
        <f t="shared" si="3"/>
        <v>1.6653345369377348E-16</v>
      </c>
      <c r="AD74" s="2"/>
      <c r="AE74" s="3">
        <f t="shared" si="4"/>
        <v>1.6273148148148009E-2</v>
      </c>
    </row>
    <row r="75" spans="1:31" ht="15.75" x14ac:dyDescent="0.25">
      <c r="A75" s="57">
        <v>84</v>
      </c>
      <c r="B75" s="58" t="e">
        <f>Lähtöluettelo!#REF!</f>
        <v>#REF!</v>
      </c>
      <c r="C75" s="58" t="e">
        <f>Lähtöluettelo!#REF!</f>
        <v>#REF!</v>
      </c>
      <c r="D75" s="42" t="e">
        <f>Lähtöluettelo!#REF!</f>
        <v>#REF!</v>
      </c>
      <c r="E75" s="43">
        <f>AJAT!E82</f>
        <v>0.42523148148148149</v>
      </c>
      <c r="F75" s="43">
        <f>AJAT!F82</f>
        <v>0.42870370370370375</v>
      </c>
      <c r="G75" s="44">
        <f>SUM(F75-E75)</f>
        <v>3.4722222222222654E-3</v>
      </c>
      <c r="H75" s="44"/>
      <c r="I75" s="43">
        <f>AJAT!I82</f>
        <v>0.43009259259259264</v>
      </c>
      <c r="J75" s="43">
        <f>AJAT!J82</f>
        <v>0.43356481481481479</v>
      </c>
      <c r="K75" s="44">
        <f>SUM(J75-I75)</f>
        <v>3.4722222222221544E-3</v>
      </c>
      <c r="L75" s="44"/>
      <c r="M75" s="43">
        <f>AJAT!M82</f>
        <v>0.47037037037037038</v>
      </c>
      <c r="N75" s="43">
        <f>AJAT!N82</f>
        <v>0.47384259259259259</v>
      </c>
      <c r="O75" s="44">
        <f>SUM(N75-M75)</f>
        <v>3.4722222222222099E-3</v>
      </c>
      <c r="P75" s="44"/>
      <c r="Q75" s="43">
        <f>AJAT!Q82</f>
        <v>0.50960648148148147</v>
      </c>
      <c r="R75" s="43">
        <f>AJAT!R82</f>
        <v>0.51307870370370368</v>
      </c>
      <c r="S75" s="44">
        <f>SUM(R75-Q75)</f>
        <v>3.4722222222222099E-3</v>
      </c>
      <c r="T75" s="44"/>
      <c r="U75" s="43">
        <f>AJAT!U82</f>
        <v>0.51689814814814816</v>
      </c>
      <c r="V75" s="43">
        <f>AJAT!V82</f>
        <v>0.52037037037037037</v>
      </c>
      <c r="W75" s="44">
        <f>SUM(V75-U75)</f>
        <v>3.4722222222222099E-3</v>
      </c>
      <c r="X75" s="44"/>
      <c r="Y75" s="43">
        <f>AJAT!Y82</f>
        <v>0.56377314814814816</v>
      </c>
      <c r="Z75" s="43">
        <f>AJAT!Z82</f>
        <v>0.56724537037037037</v>
      </c>
      <c r="AA75" s="44">
        <f>SUM(Z75-Y75)</f>
        <v>3.4722222222222099E-3</v>
      </c>
      <c r="AB75" s="94">
        <f>SUM(G75+K75+O75+S75+W75+AA75)</f>
        <v>2.0833333333333259E-2</v>
      </c>
      <c r="AC75" s="3">
        <f t="shared" si="3"/>
        <v>0</v>
      </c>
      <c r="AD75" s="2"/>
      <c r="AE75" s="3">
        <f t="shared" si="4"/>
        <v>1.6273148148148009E-2</v>
      </c>
    </row>
    <row r="76" spans="1:31" ht="15.75" x14ac:dyDescent="0.25">
      <c r="A76" s="54">
        <v>13</v>
      </c>
      <c r="B76" s="55" t="str">
        <f>Lähtöluettelo!B15</f>
        <v>Hannu Antila *</v>
      </c>
      <c r="C76" s="55" t="str">
        <f>Lähtöluettelo!C15</f>
        <v>       ?</v>
      </c>
      <c r="D76" s="45" t="str">
        <f>Lähtöluettelo!D15</f>
        <v>Seniorit</v>
      </c>
      <c r="E76" s="46">
        <f>AJAT!E15</f>
        <v>0.40324074074074073</v>
      </c>
      <c r="F76" s="46">
        <f>AJAT!F15</f>
        <v>0.40671296296296294</v>
      </c>
      <c r="G76" s="47">
        <f>SUM(F76-E76)</f>
        <v>3.4722222222222099E-3</v>
      </c>
      <c r="H76" s="47"/>
      <c r="I76" s="46">
        <f>AJAT!I15</f>
        <v>0.40810185185185183</v>
      </c>
      <c r="J76" s="46">
        <f>AJAT!J15</f>
        <v>0.41157407407407409</v>
      </c>
      <c r="K76" s="47">
        <f>SUM(J76-I76)</f>
        <v>3.4722222222222654E-3</v>
      </c>
      <c r="L76" s="47"/>
      <c r="M76" s="46">
        <f>AJAT!M15</f>
        <v>0.45324074074074078</v>
      </c>
      <c r="N76" s="46">
        <f>AJAT!N15</f>
        <v>0.45671296296296293</v>
      </c>
      <c r="O76" s="47">
        <f>SUM(N76-M76)</f>
        <v>3.4722222222221544E-3</v>
      </c>
      <c r="P76" s="47"/>
      <c r="Q76" s="46">
        <f>AJAT!Q15</f>
        <v>0.49456018518518513</v>
      </c>
      <c r="R76" s="46">
        <f>AJAT!R15</f>
        <v>0.4980324074074074</v>
      </c>
      <c r="S76" s="47">
        <f>SUM(R76-Q76)</f>
        <v>3.4722222222222654E-3</v>
      </c>
      <c r="T76" s="47"/>
      <c r="U76" s="46">
        <f>AJAT!U15</f>
        <v>0.50115740740740744</v>
      </c>
      <c r="V76" s="46">
        <f>AJAT!V15</f>
        <v>0.50462962962962965</v>
      </c>
      <c r="W76" s="47">
        <f>SUM(V76-U76)</f>
        <v>3.4722222222222099E-3</v>
      </c>
      <c r="X76" s="47"/>
      <c r="Y76" s="46">
        <f>AJAT!Y15</f>
        <v>0.55497685185185186</v>
      </c>
      <c r="Z76" s="46">
        <f>AJAT!Z15</f>
        <v>0.55844907407407407</v>
      </c>
      <c r="AA76" s="47">
        <f>SUM(Z76-Y76)</f>
        <v>3.4722222222222099E-3</v>
      </c>
      <c r="AB76" s="92">
        <f>SUM(G76+K76+O76+S76+W76+AA76)</f>
        <v>2.0833333333333315E-2</v>
      </c>
      <c r="AC76" s="3">
        <f t="shared" si="3"/>
        <v>5.5511151231257827E-17</v>
      </c>
      <c r="AD76" s="2"/>
      <c r="AE76" s="3">
        <f t="shared" si="4"/>
        <v>1.6273148148148064E-2</v>
      </c>
    </row>
    <row r="77" spans="1:31" ht="15.75" x14ac:dyDescent="0.25">
      <c r="A77" s="59">
        <v>39</v>
      </c>
      <c r="B77" s="60" t="e">
        <f>Lähtöluettelo!#REF!</f>
        <v>#REF!</v>
      </c>
      <c r="C77" s="60" t="e">
        <f>Lähtöluettelo!#REF!</f>
        <v>#REF!</v>
      </c>
      <c r="D77" s="49" t="e">
        <f>Lähtöluettelo!#REF!</f>
        <v>#REF!</v>
      </c>
      <c r="E77" s="50">
        <f>AJAT!E37</f>
        <v>0.41087962962962959</v>
      </c>
      <c r="F77" s="50">
        <f>AJAT!F37</f>
        <v>0.41435185185185186</v>
      </c>
      <c r="G77" s="51">
        <f>SUM(F77-E77)</f>
        <v>3.4722222222222654E-3</v>
      </c>
      <c r="H77" s="51"/>
      <c r="I77" s="50">
        <f>AJAT!I37</f>
        <v>0.41643518518518513</v>
      </c>
      <c r="J77" s="50">
        <f>AJAT!J37</f>
        <v>0.4199074074074074</v>
      </c>
      <c r="K77" s="51">
        <f>SUM(J77-I77)</f>
        <v>3.4722222222222654E-3</v>
      </c>
      <c r="L77" s="51"/>
      <c r="M77" s="50">
        <f>AJAT!M37</f>
        <v>0.45671296296296293</v>
      </c>
      <c r="N77" s="50">
        <f>AJAT!N37</f>
        <v>0.4601851851851852</v>
      </c>
      <c r="O77" s="51">
        <f>SUM(N77-M77)</f>
        <v>3.4722222222222654E-3</v>
      </c>
      <c r="P77" s="51"/>
      <c r="Q77" s="50">
        <f>AJAT!Q37</f>
        <v>0.51643518518518516</v>
      </c>
      <c r="R77" s="50">
        <f>AJAT!R37</f>
        <v>0.51990740740740737</v>
      </c>
      <c r="S77" s="51">
        <f>SUM(R77-Q77)</f>
        <v>3.4722222222222099E-3</v>
      </c>
      <c r="T77" s="51"/>
      <c r="U77" s="50">
        <f>AJAT!U37</f>
        <v>0.52372685185185186</v>
      </c>
      <c r="V77" s="50">
        <f>AJAT!V37</f>
        <v>0.52719907407407407</v>
      </c>
      <c r="W77" s="51">
        <f>SUM(V77-U77)</f>
        <v>3.4722222222222099E-3</v>
      </c>
      <c r="X77" s="51"/>
      <c r="Y77" s="50">
        <f>AJAT!Y37</f>
        <v>0.57025462962962969</v>
      </c>
      <c r="Z77" s="50">
        <f>AJAT!Z37</f>
        <v>0.57372685185185179</v>
      </c>
      <c r="AA77" s="51">
        <f>SUM(Z77-Y77)</f>
        <v>3.4722222222220989E-3</v>
      </c>
      <c r="AB77" s="93">
        <f>SUM(G77+K77+O77+S77+W77+AA77)</f>
        <v>2.0833333333333315E-2</v>
      </c>
      <c r="AC77" s="3">
        <f t="shared" si="3"/>
        <v>0</v>
      </c>
      <c r="AD77" s="2"/>
      <c r="AE77" s="3">
        <f t="shared" si="4"/>
        <v>1.6273148148148064E-2</v>
      </c>
    </row>
    <row r="78" spans="1:31" ht="15.75" x14ac:dyDescent="0.25">
      <c r="A78" s="2">
        <v>80</v>
      </c>
      <c r="B78" s="10" t="str">
        <f>Lähtöluettelo!B71</f>
        <v>Mika Lindeqvist *</v>
      </c>
      <c r="C78" s="10" t="str">
        <f>Lähtöluettelo!C71</f>
        <v>       Kronan Swedish Army Limited Edition</v>
      </c>
      <c r="D78" s="16" t="str">
        <f>Lähtöluettelo!D71</f>
        <v>Historic</v>
      </c>
      <c r="E78" s="101">
        <f>AJAT!E78</f>
        <v>0.42442129629629632</v>
      </c>
      <c r="F78" s="101">
        <f>AJAT!F78</f>
        <v>0.42789351851851848</v>
      </c>
      <c r="G78" s="48">
        <f>SUM(F78-E78)</f>
        <v>3.4722222222221544E-3</v>
      </c>
      <c r="H78" s="48"/>
      <c r="I78" s="101">
        <f>AJAT!I78</f>
        <v>0.42928240740740736</v>
      </c>
      <c r="J78" s="101">
        <f>AJAT!J78</f>
        <v>0.43275462962962963</v>
      </c>
      <c r="K78" s="48">
        <f>SUM(J78-I78)</f>
        <v>3.4722222222222654E-3</v>
      </c>
      <c r="L78" s="48"/>
      <c r="M78" s="101">
        <f>AJAT!M78</f>
        <v>0.46956018518518516</v>
      </c>
      <c r="N78" s="101">
        <f>AJAT!N78</f>
        <v>0.47303240740740743</v>
      </c>
      <c r="O78" s="48">
        <f>SUM(N78-M78)</f>
        <v>3.4722222222222654E-3</v>
      </c>
      <c r="P78" s="48"/>
      <c r="Q78" s="101">
        <f>AJAT!Q78</f>
        <v>0.5087962962962963</v>
      </c>
      <c r="R78" s="101">
        <f>AJAT!R78</f>
        <v>0.51226851851851851</v>
      </c>
      <c r="S78" s="48">
        <f>SUM(R78-Q78)</f>
        <v>3.4722222222222099E-3</v>
      </c>
      <c r="T78" s="48"/>
      <c r="U78" s="101">
        <f>AJAT!U78</f>
        <v>0.516087962962963</v>
      </c>
      <c r="V78" s="101">
        <f>AJAT!V78</f>
        <v>0.51956018518518521</v>
      </c>
      <c r="W78" s="48">
        <f>SUM(V78-U78)</f>
        <v>3.4722222222222099E-3</v>
      </c>
      <c r="X78" s="48"/>
      <c r="Y78" s="101">
        <f>AJAT!Y78</f>
        <v>0.562962962962963</v>
      </c>
      <c r="Z78" s="101">
        <f>AJAT!Z78</f>
        <v>0.56643518518518521</v>
      </c>
      <c r="AA78" s="48">
        <f>SUM(Z78-Y78)</f>
        <v>3.4722222222222099E-3</v>
      </c>
      <c r="AB78" s="95">
        <f>SUM(G78+K78+O78+S78+W78+AA78)</f>
        <v>2.0833333333333315E-2</v>
      </c>
      <c r="AC78" s="3">
        <f t="shared" si="3"/>
        <v>0</v>
      </c>
      <c r="AD78" s="2"/>
      <c r="AE78" s="3">
        <f t="shared" si="4"/>
        <v>1.6273148148148064E-2</v>
      </c>
    </row>
    <row r="79" spans="1:31" ht="15.75" x14ac:dyDescent="0.25">
      <c r="A79" s="57">
        <v>83</v>
      </c>
      <c r="B79" s="58" t="e">
        <f>Lähtöluettelo!#REF!</f>
        <v>#REF!</v>
      </c>
      <c r="C79" s="58" t="e">
        <f>Lähtöluettelo!#REF!</f>
        <v>#REF!</v>
      </c>
      <c r="D79" s="42" t="e">
        <f>Lähtöluettelo!#REF!</f>
        <v>#REF!</v>
      </c>
      <c r="E79" s="43">
        <f>AJAT!E81</f>
        <v>0.42511574074074071</v>
      </c>
      <c r="F79" s="43">
        <f>AJAT!F81</f>
        <v>0.42858796296296298</v>
      </c>
      <c r="G79" s="44">
        <f>SUM(F79-E79)</f>
        <v>3.4722222222222654E-3</v>
      </c>
      <c r="H79" s="44"/>
      <c r="I79" s="43">
        <f>AJAT!I81</f>
        <v>0.42997685185185186</v>
      </c>
      <c r="J79" s="43">
        <f>AJAT!J81</f>
        <v>0.43344907407407413</v>
      </c>
      <c r="K79" s="44">
        <f>SUM(J79-I79)</f>
        <v>3.4722222222222654E-3</v>
      </c>
      <c r="L79" s="44"/>
      <c r="M79" s="43">
        <f>AJAT!M81</f>
        <v>0.47025462962962966</v>
      </c>
      <c r="N79" s="43">
        <f>AJAT!N81</f>
        <v>0.47372685185185182</v>
      </c>
      <c r="O79" s="44">
        <f>SUM(N79-M79)</f>
        <v>3.4722222222221544E-3</v>
      </c>
      <c r="P79" s="44"/>
      <c r="Q79" s="43">
        <f>AJAT!Q81</f>
        <v>0.50949074074074074</v>
      </c>
      <c r="R79" s="43">
        <f>AJAT!R81</f>
        <v>0.51296296296296295</v>
      </c>
      <c r="S79" s="44">
        <f>SUM(R79-Q79)</f>
        <v>3.4722222222222099E-3</v>
      </c>
      <c r="T79" s="44"/>
      <c r="U79" s="43">
        <f>AJAT!U81</f>
        <v>0.51678240740740744</v>
      </c>
      <c r="V79" s="43">
        <f>AJAT!V81</f>
        <v>0.52025462962962965</v>
      </c>
      <c r="W79" s="44">
        <f>SUM(V79-U79)</f>
        <v>3.4722222222222099E-3</v>
      </c>
      <c r="X79" s="44"/>
      <c r="Y79" s="43">
        <f>AJAT!Y81</f>
        <v>0.56365740740740744</v>
      </c>
      <c r="Z79" s="43">
        <f>AJAT!Z81</f>
        <v>0.56712962962962965</v>
      </c>
      <c r="AA79" s="44">
        <f>SUM(Z79-Y79)</f>
        <v>3.4722222222222099E-3</v>
      </c>
      <c r="AB79" s="94">
        <f>SUM(G79+K79+O79+S79+W79+AA79)</f>
        <v>2.0833333333333315E-2</v>
      </c>
      <c r="AC79" s="3">
        <f t="shared" si="3"/>
        <v>0</v>
      </c>
      <c r="AD79" s="2"/>
      <c r="AE79" s="3">
        <f t="shared" si="4"/>
        <v>1.6273148148148064E-2</v>
      </c>
    </row>
    <row r="80" spans="1:31" ht="15.75" x14ac:dyDescent="0.25">
      <c r="A80" s="59">
        <v>45</v>
      </c>
      <c r="B80" s="60" t="e">
        <f>Lähtöluettelo!#REF!</f>
        <v>#REF!</v>
      </c>
      <c r="C80" s="60" t="e">
        <f>Lähtöluettelo!#REF!</f>
        <v>#REF!</v>
      </c>
      <c r="D80" s="49" t="e">
        <f>Lähtöluettelo!#REF!</f>
        <v>#REF!</v>
      </c>
      <c r="E80" s="50">
        <f>AJAT!E43</f>
        <v>0.4133101851851852</v>
      </c>
      <c r="F80" s="50">
        <f>AJAT!F43</f>
        <v>0.41678240740740741</v>
      </c>
      <c r="G80" s="51">
        <f>SUM(F80-E80)</f>
        <v>3.4722222222222099E-3</v>
      </c>
      <c r="H80" s="51"/>
      <c r="I80" s="50">
        <f>AJAT!I43</f>
        <v>0.41817129629629629</v>
      </c>
      <c r="J80" s="50">
        <f>AJAT!J43</f>
        <v>0.4216435185185185</v>
      </c>
      <c r="K80" s="51">
        <f>SUM(J80-I80)</f>
        <v>3.4722222222222099E-3</v>
      </c>
      <c r="L80" s="51"/>
      <c r="M80" s="50">
        <f>AJAT!M43</f>
        <v>0.45844907407407409</v>
      </c>
      <c r="N80" s="50">
        <f>AJAT!N43</f>
        <v>0.46192129629629625</v>
      </c>
      <c r="O80" s="51">
        <f>SUM(N80-M80)</f>
        <v>3.4722222222221544E-3</v>
      </c>
      <c r="P80" s="51"/>
      <c r="Q80" s="50">
        <f>AJAT!Q43</f>
        <v>0.49768518518518517</v>
      </c>
      <c r="R80" s="50">
        <f>AJAT!R43</f>
        <v>0.50115740740740744</v>
      </c>
      <c r="S80" s="51">
        <f>SUM(R80-Q80)</f>
        <v>3.4722222222222654E-3</v>
      </c>
      <c r="T80" s="51"/>
      <c r="U80" s="50">
        <f>AJAT!U43</f>
        <v>0.50428240740740737</v>
      </c>
      <c r="V80" s="50">
        <f>AJAT!V43</f>
        <v>0.50775462962962969</v>
      </c>
      <c r="W80" s="51">
        <f>SUM(V80-U80)</f>
        <v>3.4722222222223209E-3</v>
      </c>
      <c r="X80" s="51"/>
      <c r="Y80" s="50">
        <f>AJAT!Y43</f>
        <v>0.57337962962962963</v>
      </c>
      <c r="Z80" s="50">
        <f>AJAT!Z43</f>
        <v>0.57685185185185184</v>
      </c>
      <c r="AA80" s="51">
        <f>SUM(Z80-Y80)</f>
        <v>3.4722222222222099E-3</v>
      </c>
      <c r="AB80" s="93">
        <f>SUM(G80+K80+O80+S80+W80+AA80)</f>
        <v>2.083333333333337E-2</v>
      </c>
      <c r="AC80" s="3">
        <f t="shared" si="3"/>
        <v>5.5511151231257827E-17</v>
      </c>
      <c r="AD80" s="2"/>
      <c r="AE80" s="3">
        <f t="shared" si="4"/>
        <v>1.627314814814812E-2</v>
      </c>
    </row>
    <row r="81" spans="1:31" ht="15.75" x14ac:dyDescent="0.25">
      <c r="A81" s="2">
        <v>55</v>
      </c>
      <c r="B81" s="10" t="str">
        <f>Lähtöluettelo!B47</f>
        <v>Mika Porkka *</v>
      </c>
      <c r="C81" s="10" t="str">
        <f>Lähtöluettelo!C47</f>
        <v>       Helkama Hyper</v>
      </c>
      <c r="D81" s="16" t="str">
        <f>Lähtöluettelo!D47</f>
        <v>Historic</v>
      </c>
      <c r="E81" s="101">
        <f>AJAT!E53</f>
        <v>0.41643518518518513</v>
      </c>
      <c r="F81" s="101">
        <f>AJAT!F53</f>
        <v>0.4199074074074074</v>
      </c>
      <c r="G81" s="48">
        <f>SUM(F81-E81)</f>
        <v>3.4722222222222654E-3</v>
      </c>
      <c r="H81" s="48"/>
      <c r="I81" s="101">
        <f>AJAT!I53</f>
        <v>0.42094907407407406</v>
      </c>
      <c r="J81" s="101">
        <f>AJAT!J53</f>
        <v>0.42442129629629632</v>
      </c>
      <c r="K81" s="48">
        <f>SUM(J81-I81)</f>
        <v>3.4722222222222654E-3</v>
      </c>
      <c r="L81" s="48"/>
      <c r="M81" s="101">
        <f>AJAT!M53</f>
        <v>0.46157407407407408</v>
      </c>
      <c r="N81" s="101">
        <f>AJAT!N53</f>
        <v>0.46504629629629629</v>
      </c>
      <c r="O81" s="48">
        <f>SUM(N81-M81)</f>
        <v>3.4722222222222099E-3</v>
      </c>
      <c r="P81" s="48"/>
      <c r="Q81" s="101">
        <f>AJAT!Q53</f>
        <v>0.50081018518518516</v>
      </c>
      <c r="R81" s="101">
        <f>AJAT!R53</f>
        <v>0.50428240740740737</v>
      </c>
      <c r="S81" s="48">
        <f>SUM(R81-Q81)</f>
        <v>3.4722222222222099E-3</v>
      </c>
      <c r="T81" s="48"/>
      <c r="U81" s="101">
        <f>AJAT!U53</f>
        <v>0.50810185185185186</v>
      </c>
      <c r="V81" s="101">
        <f>AJAT!V53</f>
        <v>0.51157407407407407</v>
      </c>
      <c r="W81" s="48">
        <f>SUM(V81-U81)</f>
        <v>3.4722222222222099E-3</v>
      </c>
      <c r="X81" s="48"/>
      <c r="Y81" s="101">
        <f>AJAT!Y53</f>
        <v>0.57581018518518523</v>
      </c>
      <c r="Z81" s="101">
        <f>AJAT!Z53</f>
        <v>0.57928240740740744</v>
      </c>
      <c r="AA81" s="48">
        <f>SUM(Z81-Y81)</f>
        <v>3.4722222222222099E-3</v>
      </c>
      <c r="AB81" s="95">
        <f>SUM(G81+K81+O81+S81+W81+AA81)</f>
        <v>2.083333333333337E-2</v>
      </c>
      <c r="AC81" s="3">
        <f t="shared" si="3"/>
        <v>0</v>
      </c>
      <c r="AD81" s="2"/>
      <c r="AE81" s="3">
        <f t="shared" si="4"/>
        <v>1.627314814814812E-2</v>
      </c>
    </row>
    <row r="82" spans="1:31" ht="15.75" x14ac:dyDescent="0.25">
      <c r="A82" s="7">
        <v>9</v>
      </c>
      <c r="B82" s="56" t="e">
        <f>Lähtöluettelo!#REF!</f>
        <v>#REF!</v>
      </c>
      <c r="C82" s="56" t="e">
        <f>Lähtöluettelo!#REF!</f>
        <v>#REF!</v>
      </c>
      <c r="D82" s="39" t="e">
        <f>Lähtöluettelo!#REF!</f>
        <v>#REF!</v>
      </c>
      <c r="E82" s="40">
        <f>AJAT!E11</f>
        <v>0.40254629629629629</v>
      </c>
      <c r="F82" s="40">
        <f>AJAT!F11</f>
        <v>0.4060185185185185</v>
      </c>
      <c r="G82" s="41">
        <f>SUM(F82-E82)</f>
        <v>3.4722222222222099E-3</v>
      </c>
      <c r="H82" s="41"/>
      <c r="I82" s="40">
        <f>AJAT!I11</f>
        <v>0.40671296296296294</v>
      </c>
      <c r="J82" s="40">
        <f>AJAT!J11</f>
        <v>0.41018518518518521</v>
      </c>
      <c r="K82" s="41">
        <f>SUM(J82-I82)</f>
        <v>3.4722222222222654E-3</v>
      </c>
      <c r="L82" s="41"/>
      <c r="M82" s="40">
        <f>AJAT!M11</f>
        <v>0.45254629629629628</v>
      </c>
      <c r="N82" s="40">
        <f>AJAT!N11</f>
        <v>0.45601851851851855</v>
      </c>
      <c r="O82" s="41">
        <f>SUM(N82-M82)</f>
        <v>3.4722222222222654E-3</v>
      </c>
      <c r="P82" s="41"/>
      <c r="Q82" s="40">
        <f>AJAT!Q11</f>
        <v>0.49386574074074074</v>
      </c>
      <c r="R82" s="40">
        <f>AJAT!R11</f>
        <v>0.49733796296296301</v>
      </c>
      <c r="S82" s="41">
        <f>SUM(R82-Q82)</f>
        <v>3.4722222222222654E-3</v>
      </c>
      <c r="T82" s="41"/>
      <c r="U82" s="40">
        <f>AJAT!U11</f>
        <v>0.50081018518518516</v>
      </c>
      <c r="V82" s="40">
        <f>AJAT!V11</f>
        <v>0.50428240740740737</v>
      </c>
      <c r="W82" s="41">
        <f>SUM(V82-U82)</f>
        <v>3.4722222222222099E-3</v>
      </c>
      <c r="X82" s="41"/>
      <c r="Y82" s="40">
        <f>AJAT!Y11</f>
        <v>0.55428240740740742</v>
      </c>
      <c r="Z82" s="40">
        <f>AJAT!Z11</f>
        <v>0.55775462962962963</v>
      </c>
      <c r="AA82" s="41">
        <f>SUM(Z82-Y82)</f>
        <v>3.4722222222222099E-3</v>
      </c>
      <c r="AB82" s="91">
        <f>SUM(G82+K82+O82+S82+W82+AA82)</f>
        <v>2.0833333333333426E-2</v>
      </c>
      <c r="AC82" s="3">
        <f>SUM(AB82-AB81)</f>
        <v>5.5511151231257827E-17</v>
      </c>
      <c r="AD82" s="2"/>
      <c r="AE82" s="3">
        <f t="shared" si="4"/>
        <v>1.6273148148148175E-2</v>
      </c>
    </row>
    <row r="83" spans="1:31" ht="15.75" x14ac:dyDescent="0.25">
      <c r="A83" s="2">
        <v>15</v>
      </c>
      <c r="B83" s="10" t="e">
        <f>Lähtöluettelo!#REF!</f>
        <v>#REF!</v>
      </c>
      <c r="C83" s="10" t="e">
        <f>Lähtöluettelo!#REF!</f>
        <v>#REF!</v>
      </c>
      <c r="D83" s="16" t="e">
        <f>Lähtöluettelo!#REF!</f>
        <v>#REF!</v>
      </c>
      <c r="E83" s="101">
        <f>AJAT!E17</f>
        <v>0.40358796296296301</v>
      </c>
      <c r="F83" s="101">
        <f>AJAT!F17</f>
        <v>0.40706018518518516</v>
      </c>
      <c r="G83" s="48">
        <f>SUM(F83-E83)</f>
        <v>3.4722222222221544E-3</v>
      </c>
      <c r="H83" s="48"/>
      <c r="I83" s="101">
        <f>AJAT!I17</f>
        <v>0.40844907407407405</v>
      </c>
      <c r="J83" s="101">
        <f>AJAT!J17</f>
        <v>0.41192129629629631</v>
      </c>
      <c r="K83" s="48">
        <f>SUM(J83-I83)</f>
        <v>3.4722222222222654E-3</v>
      </c>
      <c r="L83" s="48"/>
      <c r="M83" s="101">
        <f>AJAT!M17</f>
        <v>0.45358796296296294</v>
      </c>
      <c r="N83" s="101">
        <f>AJAT!N17</f>
        <v>0.45706018518518521</v>
      </c>
      <c r="O83" s="48">
        <f>SUM(N83-M83)</f>
        <v>3.4722222222222654E-3</v>
      </c>
      <c r="P83" s="48"/>
      <c r="Q83" s="101">
        <f>AJAT!Q17</f>
        <v>0.49490740740740741</v>
      </c>
      <c r="R83" s="101">
        <f>AJAT!R17</f>
        <v>0.49837962962962962</v>
      </c>
      <c r="S83" s="48">
        <f>SUM(R83-Q83)</f>
        <v>3.4722222222222099E-3</v>
      </c>
      <c r="T83" s="48"/>
      <c r="U83" s="101">
        <f>AJAT!U17</f>
        <v>0.50462962962962965</v>
      </c>
      <c r="V83" s="101">
        <f>AJAT!V17</f>
        <v>0.50810185185185186</v>
      </c>
      <c r="W83" s="48">
        <f>SUM(V83-U83)</f>
        <v>3.4722222222222099E-3</v>
      </c>
      <c r="X83" s="48"/>
      <c r="Y83" s="101">
        <f>AJAT!Y17</f>
        <v>0.55532407407407403</v>
      </c>
      <c r="Z83" s="101">
        <f>AJAT!Z17</f>
        <v>0.55879629629629635</v>
      </c>
      <c r="AA83" s="48">
        <f>SUM(Z83-Y83)</f>
        <v>3.4722222222223209E-3</v>
      </c>
      <c r="AB83" s="95">
        <f>SUM(G83+K83+O83+S83+W83+AA83)</f>
        <v>2.0833333333333426E-2</v>
      </c>
      <c r="AC83" s="3">
        <f>SUM(AB83-AB82)</f>
        <v>0</v>
      </c>
      <c r="AD83" s="2"/>
      <c r="AE83" s="3">
        <f t="shared" si="4"/>
        <v>1.6273148148148175E-2</v>
      </c>
    </row>
    <row r="84" spans="1:31" ht="15.75" x14ac:dyDescent="0.25">
      <c r="A84" s="2">
        <v>31</v>
      </c>
      <c r="B84" s="10" t="e">
        <f>Lähtöluettelo!#REF!</f>
        <v>#REF!</v>
      </c>
      <c r="C84" s="10" t="e">
        <f>Lähtöluettelo!#REF!</f>
        <v>#REF!</v>
      </c>
      <c r="D84" s="16" t="e">
        <f>Lähtöluettelo!#REF!</f>
        <v>#REF!</v>
      </c>
      <c r="E84" s="101">
        <f>AJAT!E29</f>
        <v>0.40844907407407405</v>
      </c>
      <c r="F84" s="101">
        <f>AJAT!F29</f>
        <v>0.41192129629629631</v>
      </c>
      <c r="G84" s="48">
        <f>SUM(F84-E84)</f>
        <v>3.4722222222222654E-3</v>
      </c>
      <c r="H84" s="48"/>
      <c r="I84" s="101">
        <f>AJAT!I29</f>
        <v>0.41435185185185186</v>
      </c>
      <c r="J84" s="101">
        <f>AJAT!J29</f>
        <v>0.41782407407407413</v>
      </c>
      <c r="K84" s="48">
        <f>SUM(J84-I84)</f>
        <v>3.4722222222222654E-3</v>
      </c>
      <c r="L84" s="48"/>
      <c r="M84" s="101">
        <f>AJAT!M29</f>
        <v>0.45462962962962966</v>
      </c>
      <c r="N84" s="101">
        <f>AJAT!N29</f>
        <v>0.45810185185185182</v>
      </c>
      <c r="O84" s="48">
        <f>SUM(N84-M84)</f>
        <v>3.4722222222221544E-3</v>
      </c>
      <c r="P84" s="48"/>
      <c r="Q84" s="101">
        <f>AJAT!Q29</f>
        <v>0.51435185185185184</v>
      </c>
      <c r="R84" s="101">
        <f>AJAT!R29</f>
        <v>0.51782407407407405</v>
      </c>
      <c r="S84" s="48">
        <f>SUM(R84-Q84)</f>
        <v>3.4722222222222099E-3</v>
      </c>
      <c r="T84" s="48"/>
      <c r="U84" s="101">
        <f>AJAT!U29</f>
        <v>0.52164351851851853</v>
      </c>
      <c r="V84" s="101">
        <f>AJAT!V29</f>
        <v>0.52511574074074074</v>
      </c>
      <c r="W84" s="48">
        <f>SUM(V84-U84)</f>
        <v>3.4722222222222099E-3</v>
      </c>
      <c r="X84" s="48"/>
      <c r="Y84" s="101">
        <f>AJAT!Y29</f>
        <v>0.56817129629629626</v>
      </c>
      <c r="Z84" s="101">
        <f>AJAT!Z29</f>
        <v>0.57164351851851858</v>
      </c>
      <c r="AA84" s="48">
        <f>SUM(Z84-Y84)</f>
        <v>3.4722222222223209E-3</v>
      </c>
      <c r="AB84" s="95">
        <f>SUM(G84+K84+O84+S84+W84+AA84)</f>
        <v>2.0833333333333426E-2</v>
      </c>
      <c r="AC84" s="3">
        <f t="shared" si="3"/>
        <v>0</v>
      </c>
      <c r="AD84" s="2"/>
      <c r="AE84" s="3">
        <f t="shared" si="4"/>
        <v>1.6273148148148175E-2</v>
      </c>
    </row>
    <row r="85" spans="1:31" ht="15.75" x14ac:dyDescent="0.25">
      <c r="A85" s="2">
        <v>78</v>
      </c>
      <c r="B85" s="10" t="e">
        <f>Lähtöluettelo!#REF!</f>
        <v>#REF!</v>
      </c>
      <c r="C85" s="10" t="e">
        <f>Lähtöluettelo!#REF!</f>
        <v>#REF!</v>
      </c>
      <c r="D85" s="16" t="e">
        <f>Lähtöluettelo!#REF!</f>
        <v>#REF!</v>
      </c>
      <c r="E85" s="101">
        <f>AJAT!E76</f>
        <v>0.42407407407407405</v>
      </c>
      <c r="F85" s="101">
        <f>AJAT!F76</f>
        <v>0.42754629629629631</v>
      </c>
      <c r="G85" s="48">
        <f>SUM(F85-E85)</f>
        <v>3.4722222222222654E-3</v>
      </c>
      <c r="H85" s="48"/>
      <c r="I85" s="101">
        <f>AJAT!I76</f>
        <v>0.4289351851851852</v>
      </c>
      <c r="J85" s="101">
        <f>AJAT!J76</f>
        <v>0.43240740740740741</v>
      </c>
      <c r="K85" s="48">
        <f>SUM(J85-I85)</f>
        <v>3.4722222222222099E-3</v>
      </c>
      <c r="L85" s="48"/>
      <c r="M85" s="101">
        <f>AJAT!M76</f>
        <v>0.46921296296296294</v>
      </c>
      <c r="N85" s="101">
        <f>AJAT!N76</f>
        <v>0.47268518518518521</v>
      </c>
      <c r="O85" s="48">
        <f>SUM(N85-M85)</f>
        <v>3.4722222222222654E-3</v>
      </c>
      <c r="P85" s="48"/>
      <c r="Q85" s="101">
        <f>AJAT!Q76</f>
        <v>0.50844907407407403</v>
      </c>
      <c r="R85" s="101">
        <f>AJAT!R76</f>
        <v>0.51192129629629635</v>
      </c>
      <c r="S85" s="48">
        <f>SUM(R85-Q85)</f>
        <v>3.4722222222223209E-3</v>
      </c>
      <c r="T85" s="48"/>
      <c r="U85" s="101">
        <f>AJAT!U76</f>
        <v>0.51574074074074072</v>
      </c>
      <c r="V85" s="101">
        <f>AJAT!V76</f>
        <v>0.51921296296296293</v>
      </c>
      <c r="W85" s="48">
        <f>SUM(V85-U85)</f>
        <v>3.4722222222222099E-3</v>
      </c>
      <c r="X85" s="48"/>
      <c r="Y85" s="101">
        <f>AJAT!Y76</f>
        <v>0.56261574074074072</v>
      </c>
      <c r="Z85" s="101">
        <f>AJAT!Z76</f>
        <v>0.56608796296296293</v>
      </c>
      <c r="AA85" s="48">
        <f>SUM(Z85-Y85)</f>
        <v>3.4722222222222099E-3</v>
      </c>
      <c r="AB85" s="95">
        <f>SUM(G85+K85+O85+S85+W85+AA85)</f>
        <v>2.0833333333333481E-2</v>
      </c>
      <c r="AC85" s="3">
        <f t="shared" si="3"/>
        <v>5.5511151231257827E-17</v>
      </c>
      <c r="AD85" s="2"/>
      <c r="AE85" s="3">
        <f t="shared" si="4"/>
        <v>1.6273148148148231E-2</v>
      </c>
    </row>
  </sheetData>
  <autoFilter ref="A2:AB2">
    <sortState ref="A3:AB85">
      <sortCondition ref="AB2"/>
    </sortState>
  </autoFilter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"/>
  <sheetViews>
    <sheetView tabSelected="1" workbookViewId="0">
      <selection activeCell="A34" sqref="A34"/>
    </sheetView>
  </sheetViews>
  <sheetFormatPr defaultRowHeight="15" x14ac:dyDescent="0.2"/>
  <cols>
    <col min="2" max="2" width="20.88671875" style="10" bestFit="1" customWidth="1"/>
    <col min="3" max="3" width="34" style="10" hidden="1" customWidth="1"/>
    <col min="4" max="4" width="14.33203125" style="10" customWidth="1"/>
    <col min="5" max="7" width="8.88671875" hidden="1" customWidth="1"/>
    <col min="8" max="8" width="2" hidden="1" customWidth="1"/>
    <col min="9" max="11" width="8.88671875" hidden="1" customWidth="1"/>
    <col min="12" max="12" width="1.6640625" hidden="1" customWidth="1"/>
    <col min="13" max="15" width="8.88671875" hidden="1" customWidth="1"/>
    <col min="16" max="16" width="1.21875" hidden="1" customWidth="1"/>
    <col min="17" max="19" width="8.88671875" hidden="1" customWidth="1"/>
    <col min="20" max="20" width="1.21875" hidden="1" customWidth="1"/>
    <col min="21" max="23" width="8.88671875" hidden="1" customWidth="1"/>
    <col min="24" max="24" width="1.44140625" hidden="1" customWidth="1"/>
    <col min="25" max="27" width="8.88671875" hidden="1" customWidth="1"/>
    <col min="28" max="28" width="1.44140625" hidden="1" customWidth="1"/>
    <col min="32" max="32" width="18.33203125" style="2" bestFit="1" customWidth="1"/>
    <col min="33" max="33" width="12.109375" style="2" bestFit="1" customWidth="1"/>
    <col min="34" max="34" width="17.21875" style="2" bestFit="1" customWidth="1"/>
    <col min="35" max="35" width="12.77734375" style="2" bestFit="1" customWidth="1"/>
  </cols>
  <sheetData>
    <row r="1" spans="1:35" ht="15.75" x14ac:dyDescent="0.25">
      <c r="A1" s="2"/>
      <c r="D1" s="16"/>
      <c r="E1" s="4" t="s">
        <v>6</v>
      </c>
      <c r="F1" s="4"/>
      <c r="G1" s="5"/>
      <c r="H1" s="5"/>
      <c r="I1" s="8" t="s">
        <v>7</v>
      </c>
      <c r="J1" s="8"/>
      <c r="K1" s="9"/>
      <c r="L1" s="9"/>
      <c r="M1" s="4" t="s">
        <v>8</v>
      </c>
      <c r="N1" s="4"/>
      <c r="O1" s="5"/>
      <c r="P1" s="5"/>
      <c r="Q1" s="8" t="s">
        <v>9</v>
      </c>
      <c r="R1" s="8"/>
      <c r="S1" s="9"/>
      <c r="T1" s="9"/>
      <c r="U1" s="4" t="s">
        <v>10</v>
      </c>
      <c r="V1" s="4"/>
      <c r="W1" s="5"/>
      <c r="X1" s="5"/>
      <c r="Y1" s="8" t="s">
        <v>11</v>
      </c>
      <c r="Z1" s="8"/>
      <c r="AA1" s="9"/>
      <c r="AB1" s="9"/>
      <c r="AC1" s="4" t="s">
        <v>12</v>
      </c>
      <c r="AD1" s="4"/>
      <c r="AE1" s="5"/>
    </row>
    <row r="2" spans="1:35" ht="16.5" thickBot="1" x14ac:dyDescent="0.3">
      <c r="A2" s="11" t="s">
        <v>0</v>
      </c>
      <c r="B2" s="11" t="s">
        <v>269</v>
      </c>
      <c r="C2" s="11" t="s">
        <v>2</v>
      </c>
      <c r="D2" s="17" t="s">
        <v>1</v>
      </c>
      <c r="E2" s="18" t="s">
        <v>3</v>
      </c>
      <c r="F2" s="12" t="s">
        <v>4</v>
      </c>
      <c r="G2" s="13" t="s">
        <v>5</v>
      </c>
      <c r="H2" s="13"/>
      <c r="I2" s="14" t="s">
        <v>3</v>
      </c>
      <c r="J2" s="14" t="s">
        <v>4</v>
      </c>
      <c r="K2" s="15" t="s">
        <v>5</v>
      </c>
      <c r="L2" s="15"/>
      <c r="M2" s="12" t="s">
        <v>3</v>
      </c>
      <c r="N2" s="12" t="s">
        <v>4</v>
      </c>
      <c r="O2" s="13" t="s">
        <v>5</v>
      </c>
      <c r="P2" s="13"/>
      <c r="Q2" s="14" t="s">
        <v>3</v>
      </c>
      <c r="R2" s="14" t="s">
        <v>4</v>
      </c>
      <c r="S2" s="15" t="s">
        <v>5</v>
      </c>
      <c r="T2" s="15"/>
      <c r="U2" s="12" t="s">
        <v>3</v>
      </c>
      <c r="V2" s="12" t="s">
        <v>4</v>
      </c>
      <c r="W2" s="13" t="s">
        <v>5</v>
      </c>
      <c r="X2" s="13"/>
      <c r="Y2" s="14" t="s">
        <v>3</v>
      </c>
      <c r="Z2" s="14" t="s">
        <v>4</v>
      </c>
      <c r="AA2" s="15" t="s">
        <v>5</v>
      </c>
      <c r="AB2" s="15"/>
      <c r="AC2" s="12" t="s">
        <v>3</v>
      </c>
      <c r="AD2" s="12" t="s">
        <v>4</v>
      </c>
      <c r="AE2" s="13" t="s">
        <v>5</v>
      </c>
      <c r="AF2" s="11" t="s">
        <v>276</v>
      </c>
      <c r="AG2" s="2" t="s">
        <v>277</v>
      </c>
      <c r="AH2" s="2" t="s">
        <v>279</v>
      </c>
      <c r="AI2" s="2" t="s">
        <v>278</v>
      </c>
    </row>
    <row r="3" spans="1:35" ht="15.75" x14ac:dyDescent="0.25">
      <c r="A3" s="57">
        <v>21</v>
      </c>
      <c r="B3" s="58" t="str">
        <f>Lähtöluettelo!B18</f>
        <v>Sami Heikkilä</v>
      </c>
      <c r="C3" s="58" t="str">
        <f>Lähtöluettelo!C18</f>
        <v>       Nishiki X-29 WRC</v>
      </c>
      <c r="D3" s="42" t="str">
        <f>Lähtöluettelo!D18</f>
        <v>WRC</v>
      </c>
      <c r="E3" s="43">
        <f>AJAT!E19</f>
        <v>0.4055555555555555</v>
      </c>
      <c r="F3" s="43">
        <f>AJAT!F19</f>
        <v>0.40591435185185182</v>
      </c>
      <c r="G3" s="121">
        <f>SUM(F3-E3)</f>
        <v>3.5879629629631538E-4</v>
      </c>
      <c r="H3" s="121"/>
      <c r="I3" s="43">
        <f>AJAT!I19</f>
        <v>0.41111111111111115</v>
      </c>
      <c r="J3" s="43">
        <f>AJAT!J19</f>
        <v>0.41210648148148149</v>
      </c>
      <c r="K3" s="121">
        <f>SUM(J3-I3)</f>
        <v>9.9537037037034093E-4</v>
      </c>
      <c r="L3" s="121"/>
      <c r="M3" s="43">
        <f>AJAT!M19</f>
        <v>0.47187499999999999</v>
      </c>
      <c r="N3" s="43">
        <f>AJAT!N19</f>
        <v>0.47262731481481479</v>
      </c>
      <c r="O3" s="121">
        <f>SUM(N3-M3)</f>
        <v>7.5231481481480289E-4</v>
      </c>
      <c r="P3" s="121"/>
      <c r="Q3" s="43">
        <f>AJAT!Q19</f>
        <v>0.51145833333333335</v>
      </c>
      <c r="R3" s="43">
        <f>AJAT!R19</f>
        <v>0.51247685185185188</v>
      </c>
      <c r="S3" s="121">
        <f>SUM(R3-Q3)</f>
        <v>1.0185185185185297E-3</v>
      </c>
      <c r="T3" s="121"/>
      <c r="U3" s="43">
        <f>AJAT!U19</f>
        <v>0.51874999999999993</v>
      </c>
      <c r="V3" s="43">
        <f>AJAT!V19</f>
        <v>0.51945601851851853</v>
      </c>
      <c r="W3" s="121">
        <f>SUM(V3-U3)</f>
        <v>7.0601851851859188E-4</v>
      </c>
      <c r="X3" s="121"/>
      <c r="Y3" s="43">
        <f>AJAT!Y19</f>
        <v>0.56527777777777777</v>
      </c>
      <c r="Z3" s="43">
        <f>AJAT!Z19</f>
        <v>0.56600694444444444</v>
      </c>
      <c r="AA3" s="121">
        <f>SUM(Z3-Y3)</f>
        <v>7.2916666666666963E-4</v>
      </c>
      <c r="AB3" s="121"/>
      <c r="AC3" s="43">
        <f>AJAT!AC19</f>
        <v>0.59375</v>
      </c>
      <c r="AD3" s="43">
        <f>AJAT!AD19</f>
        <v>0.59430555555555553</v>
      </c>
      <c r="AE3" s="121">
        <f>SUM(AD3-AC3)</f>
        <v>5.5555555555553138E-4</v>
      </c>
      <c r="AF3" s="94">
        <f>SUM(AE3+AA3+W3+S3+O3+K3+G3)</f>
        <v>5.1157407407407818E-3</v>
      </c>
      <c r="AG3" s="3">
        <f>SUM(AF3-AF3)</f>
        <v>0</v>
      </c>
      <c r="AH3" s="86">
        <f>SUM(AF3-AF3)</f>
        <v>0</v>
      </c>
      <c r="AI3" s="3">
        <f>AF3-$AF$3</f>
        <v>0</v>
      </c>
    </row>
    <row r="4" spans="1:35" ht="15.75" x14ac:dyDescent="0.25">
      <c r="A4" s="57">
        <v>38</v>
      </c>
      <c r="B4" s="58" t="str">
        <f>Lähtöluettelo!B32</f>
        <v>Jani "Jaquels" Käyhty</v>
      </c>
      <c r="C4" s="58" t="str">
        <f>Lähtöluettelo!C32</f>
        <v>       Pivot Team Finland</v>
      </c>
      <c r="D4" s="42" t="str">
        <f>Lähtöluettelo!D32</f>
        <v>WRC</v>
      </c>
      <c r="E4" s="43">
        <f>AJAT!E36</f>
        <v>0.41076388888888887</v>
      </c>
      <c r="F4" s="43">
        <f>AJAT!F36</f>
        <v>0.41111111111111115</v>
      </c>
      <c r="G4" s="44">
        <f>SUM(F4-E4)</f>
        <v>3.472222222222765E-4</v>
      </c>
      <c r="H4" s="44"/>
      <c r="I4" s="43">
        <f>AJAT!I36</f>
        <v>0.41631944444444446</v>
      </c>
      <c r="J4" s="43">
        <f>AJAT!J36</f>
        <v>0.41734953703703703</v>
      </c>
      <c r="K4" s="44">
        <f>SUM(J4-I4)</f>
        <v>1.0300925925925686E-3</v>
      </c>
      <c r="L4" s="44"/>
      <c r="M4" s="43">
        <f>AJAT!M36</f>
        <v>0.45659722222222227</v>
      </c>
      <c r="N4" s="43">
        <f>AJAT!N36</f>
        <v>0.45741898148148147</v>
      </c>
      <c r="O4" s="44">
        <f>SUM(N4-M4)</f>
        <v>8.2175925925920268E-4</v>
      </c>
      <c r="P4" s="44"/>
      <c r="Q4" s="43">
        <f>AJAT!Q36</f>
        <v>0.51631944444444444</v>
      </c>
      <c r="R4" s="43">
        <f>AJAT!R36</f>
        <v>0.51736111111111105</v>
      </c>
      <c r="S4" s="44">
        <f>SUM(R4-Q4)</f>
        <v>1.0416666666666075E-3</v>
      </c>
      <c r="T4" s="44"/>
      <c r="U4" s="43">
        <f>AJAT!U36</f>
        <v>0.52361111111111114</v>
      </c>
      <c r="V4" s="43">
        <f>AJAT!V36</f>
        <v>0.52434027777777781</v>
      </c>
      <c r="W4" s="44">
        <f>SUM(V4-U4)</f>
        <v>7.2916666666666963E-4</v>
      </c>
      <c r="X4" s="44"/>
      <c r="Y4" s="43">
        <f>AJAT!Y36</f>
        <v>0.57013888888888886</v>
      </c>
      <c r="Z4" s="43">
        <f>AJAT!Z36</f>
        <v>0.57084490740740745</v>
      </c>
      <c r="AA4" s="44">
        <f>SUM(Z4-Y4)</f>
        <v>7.0601851851859188E-4</v>
      </c>
      <c r="AB4" s="44"/>
      <c r="AC4" s="43">
        <f>AJAT!AC36</f>
        <v>0.59895833333333337</v>
      </c>
      <c r="AD4" s="43">
        <f>AJAT!AD36</f>
        <v>0.59952546296296294</v>
      </c>
      <c r="AE4" s="44">
        <f>SUM(AD4-AC4)</f>
        <v>5.6712962962957025E-4</v>
      </c>
      <c r="AF4" s="94">
        <f>SUM(AE4+AA4+W4+S4+O4+K4+G4)</f>
        <v>5.243055555555487E-3</v>
      </c>
      <c r="AG4" s="3">
        <f>SUM(AF4-AF3)</f>
        <v>1.2731481481470519E-4</v>
      </c>
      <c r="AH4" s="3">
        <f>AF4-$AF$3</f>
        <v>1.2731481481470519E-4</v>
      </c>
      <c r="AI4" s="3">
        <f>AF4-$AF$3</f>
        <v>1.2731481481470519E-4</v>
      </c>
    </row>
    <row r="5" spans="1:35" ht="15.75" x14ac:dyDescent="0.25">
      <c r="A5" s="57">
        <v>41</v>
      </c>
      <c r="B5" s="58" t="str">
        <f>Lähtöluettelo!B34</f>
        <v>Jani Salo</v>
      </c>
      <c r="C5" s="58" t="str">
        <f>Lähtöluettelo!C34</f>
        <v>      Mondaker Foxy RX</v>
      </c>
      <c r="D5" s="42" t="str">
        <f>Lähtöluettelo!D34</f>
        <v>WRC</v>
      </c>
      <c r="E5" s="43">
        <f>AJAT!E39</f>
        <v>0.41215277777777781</v>
      </c>
      <c r="F5" s="43">
        <f>AJAT!F39</f>
        <v>0.4125462962962963</v>
      </c>
      <c r="G5" s="44">
        <f>SUM(F5-E5)</f>
        <v>3.9351851851848751E-4</v>
      </c>
      <c r="H5" s="44"/>
      <c r="I5" s="43">
        <f>AJAT!I39</f>
        <v>0.41666666666666669</v>
      </c>
      <c r="J5" s="43">
        <f>AJAT!J39</f>
        <v>0.41763888888888889</v>
      </c>
      <c r="K5" s="44">
        <f>SUM(J5-I5)</f>
        <v>9.7222222222220767E-4</v>
      </c>
      <c r="L5" s="44"/>
      <c r="M5" s="43">
        <f>AJAT!M39</f>
        <v>0.45694444444444443</v>
      </c>
      <c r="N5" s="43">
        <f>AJAT!N39</f>
        <v>0.45787037037037037</v>
      </c>
      <c r="O5" s="44">
        <f>SUM(N5-M5)</f>
        <v>9.2592592592594114E-4</v>
      </c>
      <c r="P5" s="44"/>
      <c r="Q5" s="43">
        <f>AJAT!Q39</f>
        <v>0.49652777777777773</v>
      </c>
      <c r="R5" s="43">
        <f>AJAT!R39</f>
        <v>0.49753472222222223</v>
      </c>
      <c r="S5" s="44">
        <f>SUM(R5-Q5)</f>
        <v>1.0069444444444908E-3</v>
      </c>
      <c r="T5" s="44"/>
      <c r="U5" s="43">
        <f>AJAT!U39</f>
        <v>0.50312499999999993</v>
      </c>
      <c r="V5" s="43">
        <f>AJAT!V39</f>
        <v>0.50393518518518521</v>
      </c>
      <c r="W5" s="44">
        <f>SUM(V5-U5)</f>
        <v>8.1018518518527483E-4</v>
      </c>
      <c r="X5" s="44"/>
      <c r="Y5" s="43">
        <f>AJAT!Y39</f>
        <v>0.57152777777777775</v>
      </c>
      <c r="Z5" s="43">
        <f>AJAT!Z39</f>
        <v>0.57221064814814815</v>
      </c>
      <c r="AA5" s="44">
        <f>SUM(Z5-Y5)</f>
        <v>6.828703703704031E-4</v>
      </c>
      <c r="AB5" s="44"/>
      <c r="AC5" s="43">
        <f>AJAT!AC39</f>
        <v>0.59930555555555554</v>
      </c>
      <c r="AD5" s="43">
        <f>AJAT!AD39</f>
        <v>0.59976851851851853</v>
      </c>
      <c r="AE5" s="44">
        <f>SUM(AD5-AC5)</f>
        <v>4.6296296296299833E-4</v>
      </c>
      <c r="AF5" s="94">
        <f>SUM(AE5+AA5+W5+S5+O5+K5+G5)</f>
        <v>5.2546296296298034E-3</v>
      </c>
      <c r="AG5" s="3">
        <f t="shared" ref="AG5:AG68" si="0">SUM(AF5-AF4)</f>
        <v>1.1574074074316432E-5</v>
      </c>
      <c r="AH5" s="3">
        <f t="shared" ref="AH5:AH29" si="1">AF5-$AF$3</f>
        <v>1.3888888888902162E-4</v>
      </c>
      <c r="AI5" s="3">
        <f t="shared" ref="AI5:AI68" si="2">AF5-$AF$3</f>
        <v>1.3888888888902162E-4</v>
      </c>
    </row>
    <row r="6" spans="1:35" ht="15.75" x14ac:dyDescent="0.25">
      <c r="A6" s="57">
        <v>73</v>
      </c>
      <c r="B6" s="58" t="str">
        <f>Lähtöluettelo!B65</f>
        <v>Antti Nousiainen</v>
      </c>
      <c r="C6" s="58" t="str">
        <f>Lähtöluettelo!C65</f>
        <v>       CyclePro Retro WRC</v>
      </c>
      <c r="D6" s="42" t="str">
        <f>Lähtöluettelo!D65</f>
        <v>WRC</v>
      </c>
      <c r="E6" s="43">
        <f>AJAT!E71</f>
        <v>0.4225694444444445</v>
      </c>
      <c r="F6" s="43">
        <f>AJAT!F71</f>
        <v>0.42302083333333335</v>
      </c>
      <c r="G6" s="44">
        <f>SUM(F6-E6)</f>
        <v>4.5138888888884843E-4</v>
      </c>
      <c r="H6" s="44"/>
      <c r="I6" s="43">
        <f>AJAT!I71</f>
        <v>0.42743055555555554</v>
      </c>
      <c r="J6" s="43">
        <f>AJAT!J71</f>
        <v>0.42836805555555557</v>
      </c>
      <c r="K6" s="44">
        <f>SUM(J6-I6)</f>
        <v>9.3750000000003553E-4</v>
      </c>
      <c r="L6" s="44"/>
      <c r="M6" s="43">
        <f>AJAT!M71</f>
        <v>0.46770833333333334</v>
      </c>
      <c r="N6" s="43">
        <f>AJAT!N71</f>
        <v>0.46847222222222223</v>
      </c>
      <c r="O6" s="44">
        <f>SUM(N6-M6)</f>
        <v>7.6388888888889728E-4</v>
      </c>
      <c r="P6" s="44"/>
      <c r="Q6" s="43">
        <f>AJAT!Q71</f>
        <v>0.50694444444444442</v>
      </c>
      <c r="R6" s="43">
        <f>AJAT!R71</f>
        <v>0.50798611111111114</v>
      </c>
      <c r="S6" s="44">
        <f>SUM(R6-Q6)</f>
        <v>1.0416666666667185E-3</v>
      </c>
      <c r="T6" s="44"/>
      <c r="U6" s="43">
        <f>AJAT!U71</f>
        <v>0.51423611111111112</v>
      </c>
      <c r="V6" s="43">
        <f>AJAT!V71</f>
        <v>0.51504629629629628</v>
      </c>
      <c r="W6" s="44">
        <f>SUM(V6-U6)</f>
        <v>8.101851851851638E-4</v>
      </c>
      <c r="X6" s="44"/>
      <c r="Y6" s="43">
        <f>AJAT!Y71</f>
        <v>0.56111111111111112</v>
      </c>
      <c r="Z6" s="43">
        <f>AJAT!Z71</f>
        <v>0.56185185185185182</v>
      </c>
      <c r="AA6" s="44">
        <f>SUM(Z6-Y6)</f>
        <v>7.407407407407085E-4</v>
      </c>
      <c r="AB6" s="44"/>
      <c r="AC6" s="43">
        <f>AJAT!AC71</f>
        <v>0.58923611111111118</v>
      </c>
      <c r="AD6" s="43">
        <f>AJAT!AD71</f>
        <v>0.5897916666666666</v>
      </c>
      <c r="AE6" s="44">
        <f>SUM(AD6-AC6)</f>
        <v>5.5555555555542036E-4</v>
      </c>
      <c r="AF6" s="94">
        <f>SUM(AE6+AA6+W6+S6+O6+K6+G6)</f>
        <v>5.3009259259257924E-3</v>
      </c>
      <c r="AG6" s="3">
        <f t="shared" si="0"/>
        <v>4.629629629598897E-5</v>
      </c>
      <c r="AH6" s="3">
        <f t="shared" si="1"/>
        <v>1.8518518518501059E-4</v>
      </c>
      <c r="AI6" s="3">
        <f t="shared" si="2"/>
        <v>1.8518518518501059E-4</v>
      </c>
    </row>
    <row r="7" spans="1:35" ht="15.75" x14ac:dyDescent="0.25">
      <c r="A7" s="57">
        <v>47</v>
      </c>
      <c r="B7" s="58" t="str">
        <f>Lähtöluettelo!B39</f>
        <v>Anssi Tawast</v>
      </c>
      <c r="C7" s="58" t="str">
        <f>Lähtöluettelo!C39</f>
        <v>       Focus WRC</v>
      </c>
      <c r="D7" s="42" t="str">
        <f>Lähtöluettelo!D39</f>
        <v>WRC</v>
      </c>
      <c r="E7" s="43">
        <f>AJAT!E45</f>
        <v>0.41388888888888892</v>
      </c>
      <c r="F7" s="43">
        <f>AJAT!F45</f>
        <v>0.4142939814814815</v>
      </c>
      <c r="G7" s="44">
        <f>SUM(F7-E7)</f>
        <v>4.050925925925819E-4</v>
      </c>
      <c r="H7" s="44"/>
      <c r="I7" s="43">
        <f>AJAT!I45</f>
        <v>0.41840277777777773</v>
      </c>
      <c r="J7" s="43">
        <f>AJAT!J45</f>
        <v>0.41942129629629626</v>
      </c>
      <c r="K7" s="44">
        <f>SUM(J7-I7)</f>
        <v>1.0185185185185297E-3</v>
      </c>
      <c r="L7" s="44"/>
      <c r="M7" s="43">
        <f>AJAT!M45</f>
        <v>0.45902777777777781</v>
      </c>
      <c r="N7" s="43">
        <f>AJAT!N45</f>
        <v>0.45981481481481484</v>
      </c>
      <c r="O7" s="44">
        <f>SUM(N7-M7)</f>
        <v>7.8703703703703054E-4</v>
      </c>
      <c r="P7" s="44"/>
      <c r="Q7" s="43">
        <f>AJAT!Q45</f>
        <v>0.4982638888888889</v>
      </c>
      <c r="R7" s="43">
        <f>AJAT!R45</f>
        <v>0.49927083333333333</v>
      </c>
      <c r="S7" s="44">
        <f>SUM(R7-Q7)</f>
        <v>1.0069444444444353E-3</v>
      </c>
      <c r="T7" s="44"/>
      <c r="U7" s="43">
        <f>AJAT!U45</f>
        <v>0.50555555555555554</v>
      </c>
      <c r="V7" s="43">
        <f>AJAT!V45</f>
        <v>0.50631944444444443</v>
      </c>
      <c r="W7" s="44">
        <f>SUM(V7-U7)</f>
        <v>7.6388888888889728E-4</v>
      </c>
      <c r="X7" s="44"/>
      <c r="Y7" s="43">
        <f>AJAT!Y45</f>
        <v>0.57291666666666663</v>
      </c>
      <c r="Z7" s="43">
        <f>AJAT!Z45</f>
        <v>0.57368055555555553</v>
      </c>
      <c r="AA7" s="44">
        <f>SUM(Z7-Y7)</f>
        <v>7.6388888888889728E-4</v>
      </c>
      <c r="AB7" s="44"/>
      <c r="AC7" s="43">
        <f>AJAT!AC45</f>
        <v>0.6020833333333333</v>
      </c>
      <c r="AD7" s="43">
        <f>AJAT!AD45</f>
        <v>0.60266203703703702</v>
      </c>
      <c r="AE7" s="44">
        <f>SUM(AD7-AC7)</f>
        <v>5.7870370370372015E-4</v>
      </c>
      <c r="AF7" s="94">
        <f>SUM(AE7+AA7+W7+S7+O7+K7+G7)</f>
        <v>5.3240740740740922E-3</v>
      </c>
      <c r="AG7" s="3">
        <f t="shared" si="0"/>
        <v>2.3148148148299796E-5</v>
      </c>
      <c r="AH7" s="3">
        <f t="shared" si="1"/>
        <v>2.0833333333331039E-4</v>
      </c>
      <c r="AI7" s="3">
        <f t="shared" si="2"/>
        <v>2.0833333333331039E-4</v>
      </c>
    </row>
    <row r="8" spans="1:35" ht="15.75" x14ac:dyDescent="0.25">
      <c r="A8" s="57">
        <v>20</v>
      </c>
      <c r="B8" s="58" t="str">
        <f>Lähtöluettelo!B17</f>
        <v>Markus Autio</v>
      </c>
      <c r="C8" s="58" t="str">
        <f>Lähtöluettelo!C17</f>
        <v>       Radon, viimevuotinen kehitysversio</v>
      </c>
      <c r="D8" s="42" t="str">
        <f>Lähtöluettelo!D17</f>
        <v>WRC</v>
      </c>
      <c r="E8" s="43">
        <f>AJAT!E18</f>
        <v>0.40520833333333334</v>
      </c>
      <c r="F8" s="43">
        <f>AJAT!F18</f>
        <v>0.40562499999999996</v>
      </c>
      <c r="G8" s="44">
        <f>SUM(F8-E8)</f>
        <v>4.1666666666662078E-4</v>
      </c>
      <c r="H8" s="44"/>
      <c r="I8" s="43">
        <f>AJAT!I18</f>
        <v>0.41076388888888887</v>
      </c>
      <c r="J8" s="43">
        <f>AJAT!J18</f>
        <v>0.4117824074074074</v>
      </c>
      <c r="K8" s="44">
        <f>SUM(J8-I8)</f>
        <v>1.0185185185185297E-3</v>
      </c>
      <c r="L8" s="44"/>
      <c r="M8" s="43">
        <f>AJAT!M18</f>
        <v>0.47152777777777777</v>
      </c>
      <c r="N8" s="43">
        <f>AJAT!N18</f>
        <v>0.47232638888888889</v>
      </c>
      <c r="O8" s="44">
        <f>SUM(N8-M8)</f>
        <v>7.9861111111112493E-4</v>
      </c>
      <c r="P8" s="44"/>
      <c r="Q8" s="43">
        <f>AJAT!Q18</f>
        <v>0.51111111111111118</v>
      </c>
      <c r="R8" s="43">
        <f>AJAT!R18</f>
        <v>0.5121296296296296</v>
      </c>
      <c r="S8" s="44">
        <f>SUM(R8-Q8)</f>
        <v>1.0185185185184187E-3</v>
      </c>
      <c r="T8" s="44"/>
      <c r="U8" s="43">
        <f>AJAT!U18</f>
        <v>0.51840277777777777</v>
      </c>
      <c r="V8" s="43">
        <f>AJAT!V18</f>
        <v>0.51910879629629625</v>
      </c>
      <c r="W8" s="44">
        <f>SUM(V8-U8)</f>
        <v>7.0601851851848085E-4</v>
      </c>
      <c r="X8" s="44"/>
      <c r="Y8" s="43">
        <f>AJAT!Y18</f>
        <v>0.5649305555555556</v>
      </c>
      <c r="Z8" s="43">
        <f>AJAT!Z18</f>
        <v>0.56568287037037035</v>
      </c>
      <c r="AA8" s="44">
        <f>SUM(Z8-Y8)</f>
        <v>7.5231481481474738E-4</v>
      </c>
      <c r="AB8" s="44"/>
      <c r="AC8" s="43">
        <f>AJAT!AC18</f>
        <v>0.59340277777777783</v>
      </c>
      <c r="AD8" s="43">
        <f>AJAT!AD18</f>
        <v>0.59403935185185186</v>
      </c>
      <c r="AE8" s="44">
        <f>SUM(AD8-AC8)</f>
        <v>6.3657407407402555E-4</v>
      </c>
      <c r="AF8" s="94">
        <f>SUM(AE8+AA8+W8+S8+O8+K8+G8)</f>
        <v>5.3472222222219479E-3</v>
      </c>
      <c r="AG8" s="3">
        <f t="shared" si="0"/>
        <v>2.3148148147855707E-5</v>
      </c>
      <c r="AH8" s="3">
        <f t="shared" si="1"/>
        <v>2.314814814811661E-4</v>
      </c>
      <c r="AI8" s="3">
        <f t="shared" si="2"/>
        <v>2.314814814811661E-4</v>
      </c>
    </row>
    <row r="9" spans="1:35" ht="15.75" x14ac:dyDescent="0.25">
      <c r="A9" s="57">
        <v>59</v>
      </c>
      <c r="B9" s="58" t="str">
        <f>Lähtöluettelo!B51</f>
        <v>Janne Paananen</v>
      </c>
      <c r="C9" s="58" t="str">
        <f>Lähtöluettelo!C51</f>
        <v>       Trek Session 77</v>
      </c>
      <c r="D9" s="42" t="str">
        <f>Lähtöluettelo!D51</f>
        <v>WRC</v>
      </c>
      <c r="E9" s="43">
        <f>AJAT!E57</f>
        <v>0.41770833333333335</v>
      </c>
      <c r="F9" s="43">
        <f>AJAT!F57</f>
        <v>0.4181597222222222</v>
      </c>
      <c r="G9" s="44">
        <f>SUM(F9-E9)</f>
        <v>4.5138888888884843E-4</v>
      </c>
      <c r="H9" s="44"/>
      <c r="I9" s="43">
        <f>AJAT!I57</f>
        <v>0.42222222222222222</v>
      </c>
      <c r="J9" s="43">
        <f>AJAT!J57</f>
        <v>0.42325231481481485</v>
      </c>
      <c r="K9" s="44">
        <f>SUM(J9-I9)</f>
        <v>1.0300925925926241E-3</v>
      </c>
      <c r="L9" s="44"/>
      <c r="M9" s="43">
        <f>AJAT!M57</f>
        <v>0.46284722222222219</v>
      </c>
      <c r="N9" s="43">
        <f>AJAT!N57</f>
        <v>0.4636805555555556</v>
      </c>
      <c r="O9" s="44">
        <f>SUM(N9-M9)</f>
        <v>8.3333333333340809E-4</v>
      </c>
      <c r="P9" s="44"/>
      <c r="Q9" s="43">
        <f>AJAT!Q57</f>
        <v>0.50208333333333333</v>
      </c>
      <c r="R9" s="43">
        <f>AJAT!R57</f>
        <v>0.50313657407407408</v>
      </c>
      <c r="S9" s="44">
        <f>SUM(R9-Q9)</f>
        <v>1.0532407407407574E-3</v>
      </c>
      <c r="T9" s="44"/>
      <c r="U9" s="43">
        <f>AJAT!U57</f>
        <v>0.50937500000000002</v>
      </c>
      <c r="V9" s="43">
        <f>AJAT!V57</f>
        <v>0.51012731481481477</v>
      </c>
      <c r="W9" s="44">
        <f>SUM(V9-U9)</f>
        <v>7.5231481481474738E-4</v>
      </c>
      <c r="X9" s="44"/>
      <c r="Y9" s="43">
        <f>AJAT!Y57</f>
        <v>0.57708333333333328</v>
      </c>
      <c r="Z9" s="43">
        <f>AJAT!Z57</f>
        <v>0.57785879629629633</v>
      </c>
      <c r="AA9" s="44">
        <f>SUM(Z9-Y9)</f>
        <v>7.7546296296304718E-4</v>
      </c>
      <c r="AB9" s="44"/>
      <c r="AC9" s="43">
        <f>AJAT!AC57</f>
        <v>0.60590277777777779</v>
      </c>
      <c r="AD9" s="43">
        <f>AJAT!AD57</f>
        <v>0.60644675925925928</v>
      </c>
      <c r="AE9" s="44">
        <f>SUM(AD9-AC9)</f>
        <v>5.439814814814925E-4</v>
      </c>
      <c r="AF9" s="94">
        <f>SUM(AE9+AA9+W9+S9+O9+K9+G9)</f>
        <v>5.439814814814925E-3</v>
      </c>
      <c r="AG9" s="3">
        <f t="shared" si="0"/>
        <v>9.2592592592977141E-5</v>
      </c>
      <c r="AH9" s="3">
        <f t="shared" si="1"/>
        <v>3.2407407407414324E-4</v>
      </c>
      <c r="AI9" s="3">
        <f t="shared" si="2"/>
        <v>3.2407407407414324E-4</v>
      </c>
    </row>
    <row r="10" spans="1:35" ht="15.75" x14ac:dyDescent="0.25">
      <c r="A10" s="57">
        <v>75</v>
      </c>
      <c r="B10" s="58" t="str">
        <f>Lähtöluettelo!B67</f>
        <v>Antti Rikama</v>
      </c>
      <c r="C10" s="58" t="str">
        <f>Lähtöluettelo!C67</f>
        <v>       ?</v>
      </c>
      <c r="D10" s="42" t="str">
        <f>Lähtöluettelo!D67</f>
        <v>WRC</v>
      </c>
      <c r="E10" s="43">
        <f>AJAT!E73</f>
        <v>0.42326388888888888</v>
      </c>
      <c r="F10" s="43">
        <f>AJAT!F73</f>
        <v>0.42369212962962965</v>
      </c>
      <c r="G10" s="44">
        <f>SUM(F10-E10)</f>
        <v>4.2824074074077068E-4</v>
      </c>
      <c r="H10" s="44"/>
      <c r="I10" s="43">
        <f>AJAT!I73</f>
        <v>0.42812500000000003</v>
      </c>
      <c r="J10" s="43">
        <f>AJAT!J73</f>
        <v>0.42918981481481483</v>
      </c>
      <c r="K10" s="44">
        <f>SUM(J10-I10)</f>
        <v>1.0648148148147962E-3</v>
      </c>
      <c r="L10" s="44"/>
      <c r="M10" s="43">
        <f>AJAT!M73</f>
        <v>0.46840277777777778</v>
      </c>
      <c r="N10" s="43">
        <f>AJAT!N73</f>
        <v>0.46923611111111113</v>
      </c>
      <c r="O10" s="44">
        <f>SUM(N10-M10)</f>
        <v>8.3333333333335258E-4</v>
      </c>
      <c r="P10" s="44"/>
      <c r="Q10" s="43">
        <f>AJAT!Q73</f>
        <v>0.50763888888888886</v>
      </c>
      <c r="R10" s="43">
        <f>AJAT!R73</f>
        <v>0.50870370370370377</v>
      </c>
      <c r="S10" s="44">
        <f>SUM(R10-Q10)</f>
        <v>1.0648148148149073E-3</v>
      </c>
      <c r="T10" s="44"/>
      <c r="U10" s="43">
        <f>AJAT!U73</f>
        <v>0.51493055555555556</v>
      </c>
      <c r="V10" s="43">
        <f>AJAT!V73</f>
        <v>0.51568287037037031</v>
      </c>
      <c r="W10" s="44">
        <f>SUM(V10-U10)</f>
        <v>7.5231481481474738E-4</v>
      </c>
      <c r="X10" s="44"/>
      <c r="Y10" s="43">
        <f>AJAT!Y73</f>
        <v>0.56180555555555556</v>
      </c>
      <c r="Z10" s="43">
        <f>AJAT!Z73</f>
        <v>0.56256944444444446</v>
      </c>
      <c r="AA10" s="44">
        <f>SUM(Z10-Y10)</f>
        <v>7.6388888888889728E-4</v>
      </c>
      <c r="AB10" s="44"/>
      <c r="AC10" s="43">
        <f>AJAT!AC73</f>
        <v>0.58993055555555551</v>
      </c>
      <c r="AD10" s="43">
        <f>AJAT!AD73</f>
        <v>0.59049768518518519</v>
      </c>
      <c r="AE10" s="44">
        <f>SUM(AD10-AC10)</f>
        <v>5.6712962962968128E-4</v>
      </c>
      <c r="AF10" s="94">
        <f>SUM(AE10+AA10+W10+S10+O10+K10+G10)</f>
        <v>5.4745370370371527E-3</v>
      </c>
      <c r="AG10" s="3">
        <f t="shared" si="0"/>
        <v>3.472222222222765E-5</v>
      </c>
      <c r="AH10" s="3">
        <f t="shared" si="1"/>
        <v>3.5879629629637089E-4</v>
      </c>
      <c r="AI10" s="3">
        <f t="shared" si="2"/>
        <v>3.5879629629637089E-4</v>
      </c>
    </row>
    <row r="11" spans="1:35" ht="15.75" x14ac:dyDescent="0.25">
      <c r="A11" s="59">
        <v>66</v>
      </c>
      <c r="B11" s="60" t="str">
        <f>Lähtöluettelo!B58</f>
        <v>Kalle Pehkonen</v>
      </c>
      <c r="C11" s="60" t="str">
        <f>Lähtöluettelo!C58</f>
        <v>       Neck Sweat Evo 5</v>
      </c>
      <c r="D11" s="49" t="str">
        <f>Lähtöluettelo!D58</f>
        <v>S-WRC</v>
      </c>
      <c r="E11" s="50">
        <f>AJAT!E64</f>
        <v>0.4201388888888889</v>
      </c>
      <c r="F11" s="50">
        <f>AJAT!F64</f>
        <v>0.42054398148148148</v>
      </c>
      <c r="G11" s="51">
        <f>SUM(F11-E11)</f>
        <v>4.050925925925819E-4</v>
      </c>
      <c r="H11" s="51"/>
      <c r="I11" s="50">
        <f>AJAT!I64</f>
        <v>0.42499999999999999</v>
      </c>
      <c r="J11" s="50">
        <f>AJAT!J64</f>
        <v>0.42605324074074075</v>
      </c>
      <c r="K11" s="51">
        <f>SUM(J11-I11)</f>
        <v>1.0532407407407574E-3</v>
      </c>
      <c r="L11" s="51"/>
      <c r="M11" s="50">
        <f>AJAT!M64</f>
        <v>0.46527777777777773</v>
      </c>
      <c r="N11" s="50">
        <f>AJAT!N64</f>
        <v>0.46607638888888886</v>
      </c>
      <c r="O11" s="51">
        <f>SUM(N11-M11)</f>
        <v>7.9861111111112493E-4</v>
      </c>
      <c r="P11" s="51"/>
      <c r="Q11" s="50">
        <f>AJAT!Q64</f>
        <v>0.50451388888888882</v>
      </c>
      <c r="R11" s="50">
        <f>AJAT!R64</f>
        <v>0.50559027777777776</v>
      </c>
      <c r="S11" s="51">
        <f>SUM(R11-Q11)</f>
        <v>1.0763888888889461E-3</v>
      </c>
      <c r="T11" s="51"/>
      <c r="U11" s="50">
        <f>AJAT!U64</f>
        <v>0.51180555555555551</v>
      </c>
      <c r="V11" s="50">
        <f>AJAT!V64</f>
        <v>0.51258101851851856</v>
      </c>
      <c r="W11" s="51">
        <f>SUM(V11-U11)</f>
        <v>7.7546296296304718E-4</v>
      </c>
      <c r="X11" s="51"/>
      <c r="Y11" s="50">
        <f>AJAT!Y64</f>
        <v>0.55868055555555551</v>
      </c>
      <c r="Z11" s="50">
        <f>AJAT!Z64</f>
        <v>0.55956018518518513</v>
      </c>
      <c r="AA11" s="51">
        <f>SUM(Z11-Y11)</f>
        <v>8.796296296296191E-4</v>
      </c>
      <c r="AB11" s="51"/>
      <c r="AC11" s="50">
        <f>AJAT!AC64</f>
        <v>0.60868055555555556</v>
      </c>
      <c r="AD11" s="50">
        <f>AJAT!AD64</f>
        <v>0.60935185185185181</v>
      </c>
      <c r="AE11" s="51">
        <f>SUM(AD11-AC11)</f>
        <v>6.712962962962532E-4</v>
      </c>
      <c r="AF11" s="93">
        <f>SUM(AE11+AA11+W11+S11+O11+K11+G11)</f>
        <v>5.6597222222223298E-3</v>
      </c>
      <c r="AG11" s="3">
        <f t="shared" si="0"/>
        <v>1.8518518518517713E-4</v>
      </c>
      <c r="AH11" s="3">
        <f t="shared" si="1"/>
        <v>5.4398148148154801E-4</v>
      </c>
      <c r="AI11" s="3">
        <f t="shared" si="2"/>
        <v>5.4398148148154801E-4</v>
      </c>
    </row>
    <row r="12" spans="1:35" ht="15.75" x14ac:dyDescent="0.25">
      <c r="A12" s="57">
        <v>79</v>
      </c>
      <c r="B12" s="58" t="str">
        <f>Lähtöluettelo!B70</f>
        <v>Pekka Wartiainen</v>
      </c>
      <c r="C12" s="58" t="str">
        <f>Lähtöluettelo!C70</f>
        <v>       Prototype Unit Racing</v>
      </c>
      <c r="D12" s="42" t="str">
        <f>Lähtöluettelo!D70</f>
        <v>WRC</v>
      </c>
      <c r="E12" s="43">
        <f>AJAT!E77</f>
        <v>0.42430555555555555</v>
      </c>
      <c r="F12" s="43">
        <f>AJAT!F77</f>
        <v>0.42473379629629626</v>
      </c>
      <c r="G12" s="44">
        <f>SUM(F12-E12)</f>
        <v>4.2824074074071516E-4</v>
      </c>
      <c r="H12" s="44"/>
      <c r="I12" s="43">
        <f>AJAT!I77</f>
        <v>0.4291666666666667</v>
      </c>
      <c r="J12" s="43">
        <f>AJAT!J77</f>
        <v>0.43031250000000004</v>
      </c>
      <c r="K12" s="44">
        <f>SUM(J12-I12)</f>
        <v>1.1458333333333459E-3</v>
      </c>
      <c r="L12" s="44"/>
      <c r="M12" s="43">
        <f>AJAT!M77</f>
        <v>0.4694444444444445</v>
      </c>
      <c r="N12" s="43">
        <f>AJAT!N77</f>
        <v>0.47025462962962966</v>
      </c>
      <c r="O12" s="44">
        <f>SUM(N12-M12)</f>
        <v>8.101851851851638E-4</v>
      </c>
      <c r="P12" s="44"/>
      <c r="Q12" s="43">
        <f>AJAT!Q77</f>
        <v>0.50868055555555558</v>
      </c>
      <c r="R12" s="43">
        <f>AJAT!R77</f>
        <v>0.50974537037037038</v>
      </c>
      <c r="S12" s="44">
        <f>SUM(R12-Q12)</f>
        <v>1.0648148148147962E-3</v>
      </c>
      <c r="T12" s="44"/>
      <c r="U12" s="43">
        <f>AJAT!U77</f>
        <v>0.51597222222222217</v>
      </c>
      <c r="V12" s="43">
        <f>AJAT!V77</f>
        <v>0.51671296296296299</v>
      </c>
      <c r="W12" s="44">
        <f>SUM(V12-U12)</f>
        <v>7.4074074074081953E-4</v>
      </c>
      <c r="X12" s="44"/>
      <c r="Y12" s="43">
        <f>AJAT!Y77</f>
        <v>0.56284722222222217</v>
      </c>
      <c r="Z12" s="43">
        <f>AJAT!Z77</f>
        <v>0.56366898148148148</v>
      </c>
      <c r="AA12" s="44">
        <f>SUM(Z12-Y12)</f>
        <v>8.217592592593137E-4</v>
      </c>
      <c r="AB12" s="44"/>
      <c r="AC12" s="43">
        <f>AJAT!AC77</f>
        <v>0.59097222222222223</v>
      </c>
      <c r="AD12" s="43">
        <f>AJAT!AD77</f>
        <v>0.59164351851851849</v>
      </c>
      <c r="AE12" s="44">
        <f>SUM(AD12-AC12)</f>
        <v>6.712962962962532E-4</v>
      </c>
      <c r="AF12" s="94">
        <f>SUM(AE12+AA12+W12+S12+O12+K12+G12)</f>
        <v>5.6828703703704075E-3</v>
      </c>
      <c r="AG12" s="3">
        <f t="shared" si="0"/>
        <v>2.3148148148077752E-5</v>
      </c>
      <c r="AH12" s="3">
        <f t="shared" si="1"/>
        <v>5.6712962962962576E-4</v>
      </c>
      <c r="AI12" s="3">
        <f t="shared" si="2"/>
        <v>5.6712962962962576E-4</v>
      </c>
    </row>
    <row r="13" spans="1:35" ht="15.75" x14ac:dyDescent="0.25">
      <c r="A13" s="57">
        <v>81</v>
      </c>
      <c r="B13" s="58" t="str">
        <f>Lähtöluettelo!B72</f>
        <v>Jari "mini" Valkonen *</v>
      </c>
      <c r="C13" s="58" t="str">
        <f>Lähtöluettelo!C72</f>
        <v>       Mini White Maxxin Bike</v>
      </c>
      <c r="D13" s="42" t="str">
        <f>Lähtöluettelo!D72</f>
        <v>WRC</v>
      </c>
      <c r="E13" s="43">
        <f>AJAT!E79</f>
        <v>0.42465277777777777</v>
      </c>
      <c r="F13" s="43">
        <f>AJAT!F79</f>
        <v>0.42509259259259258</v>
      </c>
      <c r="G13" s="44">
        <f>SUM(F13-E13)</f>
        <v>4.3981481481480955E-4</v>
      </c>
      <c r="H13" s="44"/>
      <c r="I13" s="43">
        <f>AJAT!I79</f>
        <v>0.42951388888888892</v>
      </c>
      <c r="J13" s="43">
        <f>AJAT!J79</f>
        <v>0.43055555555555558</v>
      </c>
      <c r="K13" s="44">
        <f>SUM(J13-I13)</f>
        <v>1.041666666666663E-3</v>
      </c>
      <c r="L13" s="44"/>
      <c r="M13" s="43">
        <f>AJAT!M79</f>
        <v>0.46979166666666666</v>
      </c>
      <c r="N13" s="43">
        <f>AJAT!N79</f>
        <v>0.47061342592592598</v>
      </c>
      <c r="O13" s="44">
        <f>SUM(N13-M13)</f>
        <v>8.217592592593137E-4</v>
      </c>
      <c r="P13" s="44"/>
      <c r="Q13" s="43">
        <f>AJAT!Q79</f>
        <v>0.50902777777777775</v>
      </c>
      <c r="R13" s="43">
        <f>AJAT!R79</f>
        <v>0.51012731481481477</v>
      </c>
      <c r="S13" s="44">
        <f>SUM(R13-Q13)</f>
        <v>1.0995370370370239E-3</v>
      </c>
      <c r="T13" s="44"/>
      <c r="U13" s="43">
        <f>AJAT!U79</f>
        <v>0.51631944444444444</v>
      </c>
      <c r="V13" s="43">
        <f>AJAT!V79</f>
        <v>0.51706018518518515</v>
      </c>
      <c r="W13" s="44">
        <f>SUM(V13-U13)</f>
        <v>7.407407407407085E-4</v>
      </c>
      <c r="X13" s="44"/>
      <c r="Y13" s="43">
        <f>AJAT!Y79</f>
        <v>0.56319444444444444</v>
      </c>
      <c r="Z13" s="43">
        <f>AJAT!Z79</f>
        <v>0.56409722222222225</v>
      </c>
      <c r="AA13" s="44">
        <f>SUM(Z13-Y13)</f>
        <v>9.0277777777780788E-4</v>
      </c>
      <c r="AB13" s="44"/>
      <c r="AC13" s="43">
        <f>AJAT!AC79</f>
        <v>0.5913194444444444</v>
      </c>
      <c r="AD13" s="43">
        <f>AJAT!AD79</f>
        <v>0.59201388888888895</v>
      </c>
      <c r="AE13" s="44">
        <f>SUM(AD13-AC13)</f>
        <v>6.94444444444553E-4</v>
      </c>
      <c r="AF13" s="94">
        <f>SUM(AE13+AA13+W13+S13+O13+K13+G13)</f>
        <v>5.7407407407408795E-3</v>
      </c>
      <c r="AG13" s="3">
        <f t="shared" si="0"/>
        <v>5.7870370370471935E-5</v>
      </c>
      <c r="AH13" s="3">
        <f t="shared" si="1"/>
        <v>6.250000000000977E-4</v>
      </c>
      <c r="AI13" s="3">
        <f t="shared" si="2"/>
        <v>6.250000000000977E-4</v>
      </c>
    </row>
    <row r="14" spans="1:35" ht="15.75" x14ac:dyDescent="0.25">
      <c r="A14" s="57">
        <v>71</v>
      </c>
      <c r="B14" s="58" t="str">
        <f>Lähtöluettelo!B63</f>
        <v>Matti Peltola</v>
      </c>
      <c r="C14" s="58" t="str">
        <f>Lähtöluettelo!C63</f>
        <v>       Ex-Hannu Karpo</v>
      </c>
      <c r="D14" s="42" t="str">
        <f>Lähtöluettelo!D63</f>
        <v>WRC</v>
      </c>
      <c r="E14" s="43">
        <f>AJAT!E69</f>
        <v>0.421875</v>
      </c>
      <c r="F14" s="43">
        <f>AJAT!F69</f>
        <v>0.42223379629629632</v>
      </c>
      <c r="G14" s="44">
        <f>SUM(F14-E14)</f>
        <v>3.5879629629631538E-4</v>
      </c>
      <c r="H14" s="44"/>
      <c r="I14" s="43">
        <f>AJAT!I69</f>
        <v>0.42673611111111115</v>
      </c>
      <c r="J14" s="43">
        <f>AJAT!J69</f>
        <v>0.42788194444444444</v>
      </c>
      <c r="K14" s="44">
        <f>SUM(J14-I14)</f>
        <v>1.1458333333332904E-3</v>
      </c>
      <c r="L14" s="44"/>
      <c r="M14" s="43">
        <f>AJAT!M69</f>
        <v>0.4670138888888889</v>
      </c>
      <c r="N14" s="43">
        <f>AJAT!N69</f>
        <v>0.46782407407407406</v>
      </c>
      <c r="O14" s="44">
        <f>SUM(N14-M14)</f>
        <v>8.101851851851638E-4</v>
      </c>
      <c r="P14" s="44"/>
      <c r="Q14" s="43">
        <f>AJAT!Q69</f>
        <v>0.50624999999999998</v>
      </c>
      <c r="R14" s="43">
        <f>AJAT!R69</f>
        <v>0.50744212962962965</v>
      </c>
      <c r="S14" s="44">
        <f>SUM(R14-Q14)</f>
        <v>1.192129629629668E-3</v>
      </c>
      <c r="T14" s="44"/>
      <c r="U14" s="43">
        <f>AJAT!U69</f>
        <v>0.51354166666666667</v>
      </c>
      <c r="V14" s="43">
        <f>AJAT!V69</f>
        <v>0.51429398148148142</v>
      </c>
      <c r="W14" s="44">
        <f>SUM(V14-U14)</f>
        <v>7.5231481481474738E-4</v>
      </c>
      <c r="X14" s="44"/>
      <c r="Y14" s="43">
        <f>AJAT!Y69</f>
        <v>0.56041666666666667</v>
      </c>
      <c r="Z14" s="43">
        <f>AJAT!Z69</f>
        <v>0.56127314814814822</v>
      </c>
      <c r="AA14" s="44">
        <f>SUM(Z14-Y14)</f>
        <v>8.5648148148154135E-4</v>
      </c>
      <c r="AB14" s="44"/>
      <c r="AC14" s="43">
        <f>AJAT!AC69</f>
        <v>0.58854166666666663</v>
      </c>
      <c r="AD14" s="43">
        <f>AJAT!AD69</f>
        <v>0.58921296296296299</v>
      </c>
      <c r="AE14" s="44">
        <f>SUM(AD14-AC14)</f>
        <v>6.7129629629636423E-4</v>
      </c>
      <c r="AF14" s="94">
        <f>SUM(AE14+AA14+W14+S14+O14+K14+G14)</f>
        <v>5.7870370370370905E-3</v>
      </c>
      <c r="AG14" s="3">
        <f t="shared" si="0"/>
        <v>4.6296296296211015E-5</v>
      </c>
      <c r="AH14" s="3">
        <f t="shared" si="1"/>
        <v>6.7129629629630871E-4</v>
      </c>
      <c r="AI14" s="3">
        <f t="shared" si="2"/>
        <v>6.7129629629630871E-4</v>
      </c>
    </row>
    <row r="15" spans="1:35" ht="15.75" x14ac:dyDescent="0.25">
      <c r="A15" s="98">
        <v>27</v>
      </c>
      <c r="B15" s="99" t="str">
        <f>Lähtöluettelo!B23</f>
        <v>Henry Äyräväinen </v>
      </c>
      <c r="C15" s="99" t="str">
        <f>Lähtöluettelo!C23</f>
        <v>       Nisula HRT</v>
      </c>
      <c r="D15" s="100" t="str">
        <f>Lähtöluettelo!D23</f>
        <v>Historic</v>
      </c>
      <c r="E15" s="101">
        <f>AJAT!E25</f>
        <v>0.40729166666666666</v>
      </c>
      <c r="F15" s="101">
        <f>AJAT!F25</f>
        <v>0.40771990740740738</v>
      </c>
      <c r="G15" s="48">
        <f>SUM(F15-E15)</f>
        <v>4.2824074074071516E-4</v>
      </c>
      <c r="H15" s="48"/>
      <c r="I15" s="101">
        <f>AJAT!I25</f>
        <v>0.4128472222222222</v>
      </c>
      <c r="J15" s="101">
        <f>AJAT!J25</f>
        <v>0.41392361111111109</v>
      </c>
      <c r="K15" s="48">
        <f>SUM(J15-I15)</f>
        <v>1.0763888888888906E-3</v>
      </c>
      <c r="L15" s="48"/>
      <c r="M15" s="101">
        <f>AJAT!M25</f>
        <v>0.47361111111111115</v>
      </c>
      <c r="N15" s="101">
        <f>AJAT!N25</f>
        <v>0.47447916666666662</v>
      </c>
      <c r="O15" s="48">
        <f>SUM(N15-M15)</f>
        <v>8.680555555554692E-4</v>
      </c>
      <c r="P15" s="48"/>
      <c r="Q15" s="101">
        <f>AJAT!Q25</f>
        <v>0.5131944444444444</v>
      </c>
      <c r="R15" s="101">
        <f>AJAT!R25</f>
        <v>0.51438657407407407</v>
      </c>
      <c r="S15" s="48">
        <f>SUM(R15-Q15)</f>
        <v>1.192129629629668E-3</v>
      </c>
      <c r="T15" s="48"/>
      <c r="U15" s="101">
        <f>AJAT!U25</f>
        <v>0.52048611111111109</v>
      </c>
      <c r="V15" s="101">
        <f>AJAT!V25</f>
        <v>0.52129629629629626</v>
      </c>
      <c r="W15" s="48">
        <f>SUM(V15-U15)</f>
        <v>8.101851851851638E-4</v>
      </c>
      <c r="X15" s="48"/>
      <c r="Y15" s="101">
        <f>AJAT!Y25</f>
        <v>0.56701388888888882</v>
      </c>
      <c r="Z15" s="101">
        <f>AJAT!Z25</f>
        <v>0.56787037037037036</v>
      </c>
      <c r="AA15" s="48">
        <f>SUM(Z15-Y15)</f>
        <v>8.5648148148154135E-4</v>
      </c>
      <c r="AB15" s="48"/>
      <c r="AC15" s="101">
        <f>AJAT!AC25</f>
        <v>0.59548611111111105</v>
      </c>
      <c r="AD15" s="101">
        <f>AJAT!AD25</f>
        <v>0.5961805555555556</v>
      </c>
      <c r="AE15" s="48">
        <f>SUM(AD15-AC15)</f>
        <v>6.94444444444553E-4</v>
      </c>
      <c r="AF15" s="95">
        <f>SUM(AE15+AA15+W15+S15+O15+K15+G15)</f>
        <v>5.9259259259260011E-3</v>
      </c>
      <c r="AG15" s="3">
        <f t="shared" si="0"/>
        <v>1.388888888889106E-4</v>
      </c>
      <c r="AH15" s="3">
        <f t="shared" si="1"/>
        <v>8.1018518518521931E-4</v>
      </c>
      <c r="AI15" s="3">
        <f t="shared" si="2"/>
        <v>8.1018518518521931E-4</v>
      </c>
    </row>
    <row r="16" spans="1:35" ht="15.75" x14ac:dyDescent="0.25">
      <c r="A16" s="57">
        <v>22</v>
      </c>
      <c r="B16" s="58" t="str">
        <f>Lähtöluettelo!B19</f>
        <v>Toni Tamminiemi</v>
      </c>
      <c r="C16" s="58" t="str">
        <f>Lähtöluettelo!C19</f>
        <v>       Autoteema WRC-03</v>
      </c>
      <c r="D16" s="42" t="str">
        <f>Lähtöluettelo!D19</f>
        <v>WRC</v>
      </c>
      <c r="E16" s="43">
        <f>AJAT!E20</f>
        <v>0.40590277777777778</v>
      </c>
      <c r="F16" s="43">
        <f>AJAT!F20</f>
        <v>0.40630787037037036</v>
      </c>
      <c r="G16" s="44">
        <f>SUM(F16-E16)</f>
        <v>4.050925925925819E-4</v>
      </c>
      <c r="H16" s="44"/>
      <c r="I16" s="43">
        <f>AJAT!I20</f>
        <v>0.41145833333333331</v>
      </c>
      <c r="J16" s="43">
        <f>AJAT!J20</f>
        <v>0.4125462962962963</v>
      </c>
      <c r="K16" s="44">
        <f>SUM(J16-I16)</f>
        <v>1.087962962962985E-3</v>
      </c>
      <c r="L16" s="44"/>
      <c r="M16" s="43">
        <f>AJAT!M20</f>
        <v>0.47222222222222227</v>
      </c>
      <c r="N16" s="43">
        <f>AJAT!N20</f>
        <v>0.47319444444444447</v>
      </c>
      <c r="O16" s="44">
        <f>SUM(N16-M16)</f>
        <v>9.7222222222220767E-4</v>
      </c>
      <c r="P16" s="44"/>
      <c r="Q16" s="43">
        <f>AJAT!Q20</f>
        <v>0.51180555555555551</v>
      </c>
      <c r="R16" s="43">
        <f>AJAT!R20</f>
        <v>0.51285879629629627</v>
      </c>
      <c r="S16" s="44">
        <f>SUM(R16-Q16)</f>
        <v>1.0532407407407574E-3</v>
      </c>
      <c r="T16" s="44"/>
      <c r="U16" s="43">
        <f>AJAT!U20</f>
        <v>0.51909722222222221</v>
      </c>
      <c r="V16" s="43">
        <f>AJAT!V20</f>
        <v>0.51986111111111111</v>
      </c>
      <c r="W16" s="44">
        <f>SUM(V16-U16)</f>
        <v>7.6388888888889728E-4</v>
      </c>
      <c r="X16" s="44"/>
      <c r="Y16" s="43">
        <f>AJAT!Y20</f>
        <v>0.56562499999999993</v>
      </c>
      <c r="Z16" s="43">
        <f>AJAT!Z20</f>
        <v>0.5665162037037037</v>
      </c>
      <c r="AA16" s="44">
        <f>SUM(Z16-Y16)</f>
        <v>8.91203703703769E-4</v>
      </c>
      <c r="AB16" s="44"/>
      <c r="AC16" s="43">
        <f>AJAT!AC20</f>
        <v>0.59409722222222217</v>
      </c>
      <c r="AD16" s="43">
        <f>AJAT!AD20</f>
        <v>0.59484953703703702</v>
      </c>
      <c r="AE16" s="44">
        <f>SUM(AD16-AC16)</f>
        <v>7.523148148148584E-4</v>
      </c>
      <c r="AF16" s="94">
        <f>SUM(AE16+AA16+W16+S16+O16+K16+G16)</f>
        <v>5.9259259259260566E-3</v>
      </c>
      <c r="AG16" s="3">
        <f t="shared" si="0"/>
        <v>5.5511151231257827E-17</v>
      </c>
      <c r="AH16" s="3">
        <f t="shared" si="1"/>
        <v>8.1018518518527483E-4</v>
      </c>
      <c r="AI16" s="3">
        <f t="shared" si="2"/>
        <v>8.1018518518527483E-4</v>
      </c>
    </row>
    <row r="17" spans="1:35" ht="15.75" x14ac:dyDescent="0.25">
      <c r="A17" s="57">
        <v>56</v>
      </c>
      <c r="B17" s="58" t="str">
        <f>Lähtöluettelo!B48</f>
        <v>Jari Paananen</v>
      </c>
      <c r="C17" s="58" t="str">
        <f>Lähtöluettelo!C48</f>
        <v>       Radoni ja nasse</v>
      </c>
      <c r="D17" s="42" t="str">
        <f>Lähtöluettelo!D48</f>
        <v>WRC</v>
      </c>
      <c r="E17" s="43">
        <f>AJAT!E54</f>
        <v>0.41666666666666669</v>
      </c>
      <c r="F17" s="43">
        <f>AJAT!F54</f>
        <v>0.41711805555555559</v>
      </c>
      <c r="G17" s="44">
        <f>SUM(F17-E17)</f>
        <v>4.5138888888890394E-4</v>
      </c>
      <c r="H17" s="44"/>
      <c r="I17" s="43">
        <f>AJAT!I54</f>
        <v>0.4211805555555555</v>
      </c>
      <c r="J17" s="43">
        <f>AJAT!J54</f>
        <v>0.42230324074074077</v>
      </c>
      <c r="K17" s="44">
        <f>SUM(J17-I17)</f>
        <v>1.1226851851852682E-3</v>
      </c>
      <c r="L17" s="44"/>
      <c r="M17" s="43">
        <f>AJAT!M54</f>
        <v>0.46180555555555558</v>
      </c>
      <c r="N17" s="43">
        <f>AJAT!N54</f>
        <v>0.46260416666666665</v>
      </c>
      <c r="O17" s="44">
        <f>SUM(N17-M17)</f>
        <v>7.9861111111106942E-4</v>
      </c>
      <c r="P17" s="44"/>
      <c r="Q17" s="43">
        <f>AJAT!Q54</f>
        <v>0.50104166666666672</v>
      </c>
      <c r="R17" s="43">
        <f>AJAT!R54</f>
        <v>0.50218750000000001</v>
      </c>
      <c r="S17" s="44">
        <f>SUM(R17-Q17)</f>
        <v>1.1458333333332904E-3</v>
      </c>
      <c r="T17" s="44"/>
      <c r="U17" s="43">
        <f>AJAT!U54</f>
        <v>0.5083333333333333</v>
      </c>
      <c r="V17" s="43">
        <f>AJAT!V54</f>
        <v>0.50913194444444443</v>
      </c>
      <c r="W17" s="44">
        <f>SUM(V17-U17)</f>
        <v>7.9861111111112493E-4</v>
      </c>
      <c r="X17" s="44"/>
      <c r="Y17" s="43">
        <f>AJAT!Y54</f>
        <v>0.57604166666666667</v>
      </c>
      <c r="Z17" s="43">
        <f>AJAT!Z54</f>
        <v>0.57702546296296298</v>
      </c>
      <c r="AA17" s="44">
        <f>SUM(Z17-Y17)</f>
        <v>9.8379629629630205E-4</v>
      </c>
      <c r="AB17" s="44"/>
      <c r="AC17" s="43">
        <f>AJAT!AC54</f>
        <v>0.60486111111111118</v>
      </c>
      <c r="AD17" s="43">
        <f>AJAT!AD54</f>
        <v>0.60550925925925925</v>
      </c>
      <c r="AE17" s="44">
        <f>SUM(AD17-AC17)</f>
        <v>6.4814814814806443E-4</v>
      </c>
      <c r="AF17" s="94">
        <f>SUM(AE17+AA17+W17+S17+O17+K17+G17)</f>
        <v>5.9490740740740233E-3</v>
      </c>
      <c r="AG17" s="3">
        <f t="shared" si="0"/>
        <v>2.3148148147966729E-5</v>
      </c>
      <c r="AH17" s="3">
        <f t="shared" si="1"/>
        <v>8.3333333333324155E-4</v>
      </c>
      <c r="AI17" s="3">
        <f t="shared" si="2"/>
        <v>8.3333333333324155E-4</v>
      </c>
    </row>
    <row r="18" spans="1:35" ht="15.75" x14ac:dyDescent="0.25">
      <c r="A18" s="57">
        <v>65</v>
      </c>
      <c r="B18" s="58" t="str">
        <f>Lähtöluettelo!B57</f>
        <v>Mikko Stranden</v>
      </c>
      <c r="C18" s="58" t="str">
        <f>Lähtöluettelo!C57</f>
        <v>       MB X-Trail black'n white</v>
      </c>
      <c r="D18" s="42" t="str">
        <f>Lähtöluettelo!D57</f>
        <v>WRC</v>
      </c>
      <c r="E18" s="43">
        <f>AJAT!E63</f>
        <v>0.41979166666666662</v>
      </c>
      <c r="F18" s="43">
        <f>AJAT!F63</f>
        <v>0.42024305555555558</v>
      </c>
      <c r="G18" s="44">
        <f>SUM(F18-E18)</f>
        <v>4.5138888888895945E-4</v>
      </c>
      <c r="H18" s="44"/>
      <c r="I18" s="43">
        <f>AJAT!I63</f>
        <v>0.42465277777777777</v>
      </c>
      <c r="J18" s="43">
        <f>AJAT!J63</f>
        <v>0.42585648148148153</v>
      </c>
      <c r="K18" s="44">
        <f>SUM(J18-I18)</f>
        <v>1.2037037037037623E-3</v>
      </c>
      <c r="L18" s="44"/>
      <c r="M18" s="43">
        <f>AJAT!M63</f>
        <v>0.46493055555555557</v>
      </c>
      <c r="N18" s="43">
        <f>AJAT!N63</f>
        <v>0.46581018518518519</v>
      </c>
      <c r="O18" s="44">
        <f>SUM(N18-M18)</f>
        <v>8.796296296296191E-4</v>
      </c>
      <c r="P18" s="44"/>
      <c r="Q18" s="43">
        <f>AJAT!Q63</f>
        <v>0.50416666666666665</v>
      </c>
      <c r="R18" s="43">
        <f>AJAT!R63</f>
        <v>0.50531249999999994</v>
      </c>
      <c r="S18" s="44">
        <f>SUM(R18-Q18)</f>
        <v>1.1458333333332904E-3</v>
      </c>
      <c r="T18" s="44"/>
      <c r="U18" s="43">
        <f>AJAT!U63</f>
        <v>0.51145833333333335</v>
      </c>
      <c r="V18" s="43">
        <f>AJAT!V63</f>
        <v>0.51221064814814821</v>
      </c>
      <c r="W18" s="44">
        <f>SUM(V18-U18)</f>
        <v>7.523148148148584E-4</v>
      </c>
      <c r="X18" s="44"/>
      <c r="Y18" s="43">
        <f>AJAT!Y63</f>
        <v>0.55833333333333335</v>
      </c>
      <c r="Z18" s="43">
        <f>AJAT!Z63</f>
        <v>0.55921296296296297</v>
      </c>
      <c r="AA18" s="44">
        <f>SUM(Z18-Y18)</f>
        <v>8.796296296296191E-4</v>
      </c>
      <c r="AB18" s="44"/>
      <c r="AC18" s="43">
        <f>AJAT!AC63</f>
        <v>0.60833333333333328</v>
      </c>
      <c r="AD18" s="43">
        <f>AJAT!AD63</f>
        <v>0.60902777777777783</v>
      </c>
      <c r="AE18" s="44">
        <f>SUM(AD18-AC18)</f>
        <v>6.94444444444553E-4</v>
      </c>
      <c r="AF18" s="94">
        <f>SUM(AE18+AA18+W18+S18+O18+K18+G18)</f>
        <v>6.0069444444446618E-3</v>
      </c>
      <c r="AG18" s="3">
        <f t="shared" si="0"/>
        <v>5.7870370370638469E-5</v>
      </c>
      <c r="AH18" s="3">
        <f t="shared" si="1"/>
        <v>8.9120370370388002E-4</v>
      </c>
      <c r="AI18" s="3">
        <f t="shared" si="2"/>
        <v>8.9120370370388002E-4</v>
      </c>
    </row>
    <row r="19" spans="1:35" ht="15.75" x14ac:dyDescent="0.25">
      <c r="A19" s="59">
        <v>25</v>
      </c>
      <c r="B19" s="60" t="str">
        <f>Lähtöluettelo!B21</f>
        <v>Anssi Viinikka</v>
      </c>
      <c r="C19" s="60" t="str">
        <f>Lähtöluettelo!C21</f>
        <v>       Petrol Bros Gaz S2000</v>
      </c>
      <c r="D19" s="49" t="str">
        <f>Lähtöluettelo!D21</f>
        <v>S-WRC</v>
      </c>
      <c r="E19" s="50">
        <f>AJAT!E23</f>
        <v>0.40659722222222222</v>
      </c>
      <c r="F19" s="50">
        <f>AJAT!F23</f>
        <v>0.40711805555555558</v>
      </c>
      <c r="G19" s="51">
        <f>SUM(F19-E19)</f>
        <v>5.2083333333335924E-4</v>
      </c>
      <c r="H19" s="51"/>
      <c r="I19" s="50">
        <f>AJAT!I23</f>
        <v>0.41215277777777781</v>
      </c>
      <c r="J19" s="50">
        <f>AJAT!J23</f>
        <v>0.41321759259259255</v>
      </c>
      <c r="K19" s="51">
        <f>SUM(J19-I19)</f>
        <v>1.0648148148147407E-3</v>
      </c>
      <c r="L19" s="51"/>
      <c r="M19" s="50">
        <f>AJAT!M23</f>
        <v>0.47291666666666665</v>
      </c>
      <c r="N19" s="50">
        <f>AJAT!N23</f>
        <v>0.47378472222222223</v>
      </c>
      <c r="O19" s="51">
        <f>SUM(N19-M19)</f>
        <v>8.6805555555558023E-4</v>
      </c>
      <c r="P19" s="51"/>
      <c r="Q19" s="50">
        <f>AJAT!Q23</f>
        <v>0.51250000000000007</v>
      </c>
      <c r="R19" s="50">
        <f>AJAT!R23</f>
        <v>0.51362268518518517</v>
      </c>
      <c r="S19" s="51">
        <f>SUM(R19-Q19)</f>
        <v>1.1226851851851016E-3</v>
      </c>
      <c r="T19" s="51"/>
      <c r="U19" s="50">
        <f>AJAT!U23</f>
        <v>0.51979166666666665</v>
      </c>
      <c r="V19" s="50">
        <f>AJAT!V23</f>
        <v>0.52059027777777778</v>
      </c>
      <c r="W19" s="51">
        <f>SUM(V19-U19)</f>
        <v>7.9861111111112493E-4</v>
      </c>
      <c r="X19" s="51"/>
      <c r="Y19" s="50">
        <f>AJAT!Y23</f>
        <v>0.56631944444444449</v>
      </c>
      <c r="Z19" s="50">
        <f>AJAT!Z23</f>
        <v>0.56724537037037037</v>
      </c>
      <c r="AA19" s="51">
        <f>SUM(Z19-Y19)</f>
        <v>9.2592592592588563E-4</v>
      </c>
      <c r="AB19" s="51"/>
      <c r="AC19" s="50">
        <f>AJAT!AC23</f>
        <v>0.59479166666666672</v>
      </c>
      <c r="AD19" s="50">
        <f>AJAT!AD23</f>
        <v>0.59554398148148147</v>
      </c>
      <c r="AE19" s="51">
        <f>SUM(AD19-AC19)</f>
        <v>7.5231481481474738E-4</v>
      </c>
      <c r="AF19" s="93">
        <f>SUM(AE19+AA19+W19+S19+O19+K19+G19)</f>
        <v>6.0532407407405397E-3</v>
      </c>
      <c r="AG19" s="3">
        <f t="shared" si="0"/>
        <v>4.6296296295877948E-5</v>
      </c>
      <c r="AH19" s="3">
        <f t="shared" si="1"/>
        <v>9.3749999999975797E-4</v>
      </c>
      <c r="AI19" s="3">
        <f t="shared" si="2"/>
        <v>9.3749999999975797E-4</v>
      </c>
    </row>
    <row r="20" spans="1:35" ht="15.75" x14ac:dyDescent="0.25">
      <c r="A20" s="57">
        <v>82</v>
      </c>
      <c r="B20" s="58" t="str">
        <f>Lähtöluettelo!B73</f>
        <v>Pasi Rutanen </v>
      </c>
      <c r="C20" s="58" t="str">
        <f>Lähtöluettelo!C73</f>
        <v>       Norola racing team Opel Adam 2000i</v>
      </c>
      <c r="D20" s="42" t="str">
        <f>Lähtöluettelo!D73</f>
        <v>WRC</v>
      </c>
      <c r="E20" s="43">
        <f>AJAT!E80</f>
        <v>0.42499999999999999</v>
      </c>
      <c r="F20" s="43">
        <f>AJAT!F80</f>
        <v>0.42557870370370371</v>
      </c>
      <c r="G20" s="44">
        <f>SUM(F20-E20)</f>
        <v>5.7870370370372015E-4</v>
      </c>
      <c r="H20" s="44"/>
      <c r="I20" s="43">
        <f>AJAT!I80</f>
        <v>0.42986111111111108</v>
      </c>
      <c r="J20" s="43">
        <f>AJAT!J80</f>
        <v>0.43093749999999997</v>
      </c>
      <c r="K20" s="44">
        <f>SUM(J20-I20)</f>
        <v>1.0763888888888906E-3</v>
      </c>
      <c r="L20" s="44"/>
      <c r="M20" s="43">
        <f>AJAT!M80</f>
        <v>0.47013888888888888</v>
      </c>
      <c r="N20" s="43">
        <f>AJAT!N80</f>
        <v>0.47109953703703705</v>
      </c>
      <c r="O20" s="44">
        <f>SUM(N20-M20)</f>
        <v>9.6064814814816879E-4</v>
      </c>
      <c r="P20" s="44"/>
      <c r="Q20" s="43">
        <f>AJAT!Q80</f>
        <v>0.50937500000000002</v>
      </c>
      <c r="R20" s="43">
        <f>AJAT!R80</f>
        <v>0.51049768518518512</v>
      </c>
      <c r="S20" s="44">
        <f>SUM(R20-Q20)</f>
        <v>1.1226851851851016E-3</v>
      </c>
      <c r="T20" s="44"/>
      <c r="U20" s="43">
        <f>AJAT!U80</f>
        <v>0.51666666666666672</v>
      </c>
      <c r="V20" s="43">
        <f>AJAT!V80</f>
        <v>0.51745370370370369</v>
      </c>
      <c r="W20" s="44">
        <f>SUM(V20-U20)</f>
        <v>7.8703703703697503E-4</v>
      </c>
      <c r="X20" s="44"/>
      <c r="Y20" s="43">
        <f>AJAT!Y80</f>
        <v>0.56354166666666672</v>
      </c>
      <c r="Z20" s="43">
        <f>AJAT!Z80</f>
        <v>0.56439814814814815</v>
      </c>
      <c r="AA20" s="44">
        <f>SUM(Z20-Y20)</f>
        <v>8.5648148148143033E-4</v>
      </c>
      <c r="AB20" s="44"/>
      <c r="AC20" s="43">
        <f>AJAT!AC80</f>
        <v>0.59166666666666667</v>
      </c>
      <c r="AD20" s="43">
        <f>AJAT!AD80</f>
        <v>0.59236111111111112</v>
      </c>
      <c r="AE20" s="44">
        <f>SUM(AD20-AC20)</f>
        <v>6.9444444444444198E-4</v>
      </c>
      <c r="AF20" s="94">
        <f>SUM(AE20+AA20+W20+S20+O20+K20+G20)</f>
        <v>6.0763888888887285E-3</v>
      </c>
      <c r="AG20" s="3">
        <f t="shared" si="0"/>
        <v>2.3148148148188774E-5</v>
      </c>
      <c r="AH20" s="3">
        <f t="shared" si="1"/>
        <v>9.6064814814794675E-4</v>
      </c>
      <c r="AI20" s="3">
        <f t="shared" si="2"/>
        <v>9.6064814814794675E-4</v>
      </c>
    </row>
    <row r="21" spans="1:35" ht="15.75" x14ac:dyDescent="0.25">
      <c r="A21" s="98">
        <v>26</v>
      </c>
      <c r="B21" s="99" t="str">
        <f>Lähtöluettelo!B22</f>
        <v>Hannu Hintsala *</v>
      </c>
      <c r="C21" s="99" t="str">
        <f>Lähtöluettelo!C22</f>
        <v>       Tuulennopea leskentekijä</v>
      </c>
      <c r="D21" s="100" t="str">
        <f>Lähtöluettelo!D22</f>
        <v>Historic</v>
      </c>
      <c r="E21" s="101">
        <f>AJAT!E24</f>
        <v>0.4069444444444445</v>
      </c>
      <c r="F21" s="101">
        <f>AJAT!F24</f>
        <v>0.40740740740740744</v>
      </c>
      <c r="G21" s="48">
        <f>SUM(F21-E21)</f>
        <v>4.6296296296294281E-4</v>
      </c>
      <c r="H21" s="48"/>
      <c r="I21" s="101">
        <f>AJAT!I24</f>
        <v>0.41250000000000003</v>
      </c>
      <c r="J21" s="101">
        <f>AJAT!J24</f>
        <v>0.41358796296296302</v>
      </c>
      <c r="K21" s="48">
        <f>SUM(J21-I21)</f>
        <v>1.087962962962985E-3</v>
      </c>
      <c r="L21" s="48"/>
      <c r="M21" s="101">
        <f>AJAT!M24</f>
        <v>0.47326388888888887</v>
      </c>
      <c r="N21" s="101">
        <f>AJAT!N24</f>
        <v>0.47413194444444445</v>
      </c>
      <c r="O21" s="48">
        <f>SUM(N21-M21)</f>
        <v>8.6805555555558023E-4</v>
      </c>
      <c r="P21" s="48"/>
      <c r="Q21" s="101">
        <f>AJAT!Q24</f>
        <v>0.51284722222222223</v>
      </c>
      <c r="R21" s="101">
        <f>AJAT!R24</f>
        <v>0.51406249999999998</v>
      </c>
      <c r="S21" s="48">
        <f>SUM(R21-Q21)</f>
        <v>1.2152777777777457E-3</v>
      </c>
      <c r="T21" s="48"/>
      <c r="U21" s="101">
        <f>AJAT!U24</f>
        <v>0.52013888888888882</v>
      </c>
      <c r="V21" s="101">
        <f>AJAT!V24</f>
        <v>0.52091435185185186</v>
      </c>
      <c r="W21" s="48">
        <f>SUM(V21-U21)</f>
        <v>7.7546296296304718E-4</v>
      </c>
      <c r="X21" s="48"/>
      <c r="Y21" s="101">
        <f>AJAT!Y24</f>
        <v>0.56666666666666665</v>
      </c>
      <c r="Z21" s="101">
        <f>AJAT!Z24</f>
        <v>0.56756944444444446</v>
      </c>
      <c r="AA21" s="48">
        <f>SUM(Z21-Y21)</f>
        <v>9.0277777777780788E-4</v>
      </c>
      <c r="AB21" s="48"/>
      <c r="AC21" s="101">
        <f>AJAT!AC24</f>
        <v>0.59513888888888888</v>
      </c>
      <c r="AD21" s="101">
        <f>AJAT!AD24</f>
        <v>0.59590277777777778</v>
      </c>
      <c r="AE21" s="48">
        <f>SUM(AD21-AC21)</f>
        <v>7.6388888888889728E-4</v>
      </c>
      <c r="AF21" s="95">
        <f>SUM(AE21+AA21+W21+S21+O21+K21+G21)</f>
        <v>6.0763888888890061E-3</v>
      </c>
      <c r="AG21" s="3">
        <f t="shared" si="0"/>
        <v>2.7755575615628914E-16</v>
      </c>
      <c r="AH21" s="3">
        <f t="shared" si="1"/>
        <v>9.606481481482243E-4</v>
      </c>
      <c r="AI21" s="3">
        <f t="shared" si="2"/>
        <v>9.606481481482243E-4</v>
      </c>
    </row>
    <row r="22" spans="1:35" ht="15.75" x14ac:dyDescent="0.25">
      <c r="A22" s="59">
        <v>42</v>
      </c>
      <c r="B22" s="60" t="str">
        <f>Lähtöluettelo!B35</f>
        <v>Pasi Lahtinen</v>
      </c>
      <c r="C22" s="60" t="str">
        <f>Lähtöluettelo!C35</f>
        <v>       Crescent Edge R5</v>
      </c>
      <c r="D22" s="49" t="str">
        <f>Lähtöluettelo!D35</f>
        <v>S-WRC</v>
      </c>
      <c r="E22" s="50">
        <f>AJAT!E40</f>
        <v>0.41250000000000003</v>
      </c>
      <c r="F22" s="50">
        <f>AJAT!F40</f>
        <v>0.41296296296296298</v>
      </c>
      <c r="G22" s="51">
        <f>SUM(F22-E22)</f>
        <v>4.6296296296294281E-4</v>
      </c>
      <c r="H22" s="51"/>
      <c r="I22" s="50">
        <f>AJAT!I40</f>
        <v>0.41701388888888885</v>
      </c>
      <c r="J22" s="50">
        <f>AJAT!J40</f>
        <v>0.4181597222222222</v>
      </c>
      <c r="K22" s="51">
        <f>SUM(J22-I22)</f>
        <v>1.1458333333333459E-3</v>
      </c>
      <c r="L22" s="51"/>
      <c r="M22" s="50">
        <f>AJAT!M40</f>
        <v>0.45729166666666665</v>
      </c>
      <c r="N22" s="50">
        <f>AJAT!N40</f>
        <v>0.45831018518518518</v>
      </c>
      <c r="O22" s="51">
        <f>SUM(N22-M22)</f>
        <v>1.0185185185185297E-3</v>
      </c>
      <c r="P22" s="51"/>
      <c r="Q22" s="50">
        <f>AJAT!Q40</f>
        <v>0.49687500000000001</v>
      </c>
      <c r="R22" s="50">
        <f>AJAT!R40</f>
        <v>0.49807870370370372</v>
      </c>
      <c r="S22" s="51">
        <f>SUM(R22-Q22)</f>
        <v>1.2037037037037068E-3</v>
      </c>
      <c r="T22" s="51"/>
      <c r="U22" s="50">
        <f>AJAT!U40</f>
        <v>0.50347222222222221</v>
      </c>
      <c r="V22" s="50">
        <f>AJAT!V40</f>
        <v>0.50423611111111111</v>
      </c>
      <c r="W22" s="51">
        <f>SUM(V22-U22)</f>
        <v>7.6388888888889728E-4</v>
      </c>
      <c r="X22" s="51"/>
      <c r="Y22" s="50">
        <f>AJAT!Y40</f>
        <v>0.57187500000000002</v>
      </c>
      <c r="Z22" s="50">
        <f>AJAT!Z40</f>
        <v>0.57267361111111115</v>
      </c>
      <c r="AA22" s="51">
        <f>SUM(Z22-Y22)</f>
        <v>7.9861111111112493E-4</v>
      </c>
      <c r="AB22" s="51"/>
      <c r="AC22" s="50">
        <f>AJAT!AC40</f>
        <v>0.59965277777777781</v>
      </c>
      <c r="AD22" s="50">
        <f>AJAT!AD40</f>
        <v>0.60034722222222225</v>
      </c>
      <c r="AE22" s="51">
        <f>SUM(AD22-AC22)</f>
        <v>6.9444444444444198E-4</v>
      </c>
      <c r="AF22" s="93">
        <f>SUM(AE22+AA22+W22+S22+O22+K22+G22)</f>
        <v>6.0879629629629894E-3</v>
      </c>
      <c r="AG22" s="3">
        <f t="shared" si="0"/>
        <v>1.1574074073983365E-5</v>
      </c>
      <c r="AH22" s="3">
        <f t="shared" si="1"/>
        <v>9.7222222222220767E-4</v>
      </c>
      <c r="AI22" s="3">
        <f t="shared" si="2"/>
        <v>9.7222222222220767E-4</v>
      </c>
    </row>
    <row r="23" spans="1:35" ht="15.75" x14ac:dyDescent="0.25">
      <c r="A23" s="57">
        <v>85</v>
      </c>
      <c r="B23" s="58" t="str">
        <f>Lähtöluettelo!B74</f>
        <v>Jussi Liimatainen</v>
      </c>
      <c r="C23" s="58" t="str">
        <f>Lähtöluettelo!C74</f>
        <v>       Tsaijant</v>
      </c>
      <c r="D23" s="42" t="str">
        <f>Lähtöluettelo!D74</f>
        <v>WRC</v>
      </c>
      <c r="E23" s="43">
        <f>AJAT!E83</f>
        <v>0.42534722222222227</v>
      </c>
      <c r="F23" s="43">
        <f>AJAT!F83</f>
        <v>0.42577546296296293</v>
      </c>
      <c r="G23" s="44">
        <f>SUM(F23-E23)</f>
        <v>4.2824074074065965E-4</v>
      </c>
      <c r="H23" s="44"/>
      <c r="I23" s="43">
        <f>AJAT!I83</f>
        <v>0.4302083333333333</v>
      </c>
      <c r="J23" s="43">
        <f>AJAT!J83</f>
        <v>0.43128472222222225</v>
      </c>
      <c r="K23" s="44">
        <f>SUM(J23-I23)</f>
        <v>1.0763888888889461E-3</v>
      </c>
      <c r="L23" s="44"/>
      <c r="M23" s="43">
        <f>AJAT!M83</f>
        <v>0.4704861111111111</v>
      </c>
      <c r="N23" s="43">
        <f>AJAT!N83</f>
        <v>0.47134259259259265</v>
      </c>
      <c r="O23" s="44">
        <f>SUM(N23-M23)</f>
        <v>8.5648148148154135E-4</v>
      </c>
      <c r="P23" s="44"/>
      <c r="Q23" s="43">
        <f>AJAT!Q83</f>
        <v>0.50972222222222219</v>
      </c>
      <c r="R23" s="43">
        <f>AJAT!R83</f>
        <v>0.51082175925925932</v>
      </c>
      <c r="S23" s="44">
        <f>SUM(R23-Q23)</f>
        <v>1.0995370370371349E-3</v>
      </c>
      <c r="T23" s="44"/>
      <c r="U23" s="43">
        <f>AJAT!U83</f>
        <v>0.51701388888888888</v>
      </c>
      <c r="V23" s="43">
        <f>AJAT!V83</f>
        <v>0.51780092592592586</v>
      </c>
      <c r="W23" s="44">
        <f>SUM(V23-U23)</f>
        <v>7.8703703703697503E-4</v>
      </c>
      <c r="X23" s="44"/>
      <c r="Y23" s="43">
        <f>AJAT!Y83</f>
        <v>0.56388888888888888</v>
      </c>
      <c r="Z23" s="43">
        <f>AJAT!Z83</f>
        <v>0.56497685185185187</v>
      </c>
      <c r="AA23" s="44">
        <f>SUM(Z23-Y23)</f>
        <v>1.087962962962985E-3</v>
      </c>
      <c r="AB23" s="44"/>
      <c r="AC23" s="43">
        <f>AJAT!AC83</f>
        <v>0.59201388888888895</v>
      </c>
      <c r="AD23" s="43">
        <f>AJAT!AD83</f>
        <v>0.59278935185185189</v>
      </c>
      <c r="AE23" s="44">
        <f>SUM(AD23-AC23)</f>
        <v>7.7546296296293615E-4</v>
      </c>
      <c r="AF23" s="94">
        <f>SUM(AE23+AA23+W23+S23+O23+K23+G23)</f>
        <v>6.1111111111111782E-3</v>
      </c>
      <c r="AG23" s="3">
        <f>SUM(AF23-AF22)</f>
        <v>2.3148148148188774E-5</v>
      </c>
      <c r="AH23" s="3">
        <f t="shared" si="1"/>
        <v>9.9537037037039644E-4</v>
      </c>
      <c r="AI23" s="3">
        <f t="shared" si="2"/>
        <v>9.9537037037039644E-4</v>
      </c>
    </row>
    <row r="24" spans="1:35" ht="15.75" x14ac:dyDescent="0.25">
      <c r="A24" s="57">
        <v>53</v>
      </c>
      <c r="B24" s="58" t="str">
        <f>Lähtöluettelo!B45</f>
        <v>Teuvo Manner</v>
      </c>
      <c r="C24" s="58" t="str">
        <f>Lähtöluettelo!C45</f>
        <v>       Felt</v>
      </c>
      <c r="D24" s="42" t="str">
        <f>Lähtöluettelo!D45</f>
        <v>WRC</v>
      </c>
      <c r="E24" s="43">
        <f>AJAT!E51</f>
        <v>0.41597222222222219</v>
      </c>
      <c r="F24" s="43">
        <f>AJAT!F51</f>
        <v>0.41638888888888892</v>
      </c>
      <c r="G24" s="44">
        <f>SUM(F24-E24)</f>
        <v>4.166666666667318E-4</v>
      </c>
      <c r="H24" s="44"/>
      <c r="I24" s="43">
        <f>AJAT!I51</f>
        <v>0.42048611111111112</v>
      </c>
      <c r="J24" s="43">
        <f>AJAT!J51</f>
        <v>0.42159722222222223</v>
      </c>
      <c r="K24" s="44">
        <f>SUM(J24-I24)</f>
        <v>1.1111111111111183E-3</v>
      </c>
      <c r="L24" s="44"/>
      <c r="M24" s="43">
        <f>AJAT!M51</f>
        <v>0.46111111111111108</v>
      </c>
      <c r="N24" s="43">
        <f>AJAT!N51</f>
        <v>0.46195601851851853</v>
      </c>
      <c r="O24" s="44">
        <f>SUM(N24-M24)</f>
        <v>8.4490740740744696E-4</v>
      </c>
      <c r="P24" s="44"/>
      <c r="Q24" s="43">
        <f>AJAT!Q51</f>
        <v>0.50034722222222217</v>
      </c>
      <c r="R24" s="43">
        <f>AJAT!R51</f>
        <v>0.50142361111111111</v>
      </c>
      <c r="S24" s="44">
        <f>SUM(R24-Q24)</f>
        <v>1.0763888888889461E-3</v>
      </c>
      <c r="T24" s="44"/>
      <c r="U24" s="43">
        <f>AJAT!U51</f>
        <v>0.50763888888888886</v>
      </c>
      <c r="V24" s="43">
        <f>AJAT!V51</f>
        <v>0.50844907407407403</v>
      </c>
      <c r="W24" s="44">
        <f>SUM(V24-U24)</f>
        <v>8.101851851851638E-4</v>
      </c>
      <c r="X24" s="44"/>
      <c r="Y24" s="43">
        <f>AJAT!Y51</f>
        <v>0.57534722222222223</v>
      </c>
      <c r="Z24" s="43">
        <f>AJAT!Z51</f>
        <v>0.57643518518518522</v>
      </c>
      <c r="AA24" s="44">
        <f>SUM(Z24-Y24)</f>
        <v>1.087962962962985E-3</v>
      </c>
      <c r="AB24" s="44"/>
      <c r="AC24" s="43">
        <f>AJAT!AC51</f>
        <v>0.60416666666666663</v>
      </c>
      <c r="AD24" s="43">
        <f>AJAT!AD51</f>
        <v>0.60493055555555553</v>
      </c>
      <c r="AE24" s="44">
        <f>SUM(AD24-AC24)</f>
        <v>7.6388888888889728E-4</v>
      </c>
      <c r="AF24" s="94">
        <f>SUM(AE24+AA24+W24+S24+O24+K24+G24)</f>
        <v>6.1111111111112892E-3</v>
      </c>
      <c r="AG24" s="3">
        <f t="shared" si="0"/>
        <v>1.1102230246251565E-16</v>
      </c>
      <c r="AH24" s="3">
        <f t="shared" si="1"/>
        <v>9.9537037037050746E-4</v>
      </c>
      <c r="AI24" s="3">
        <f t="shared" si="2"/>
        <v>9.9537037037050746E-4</v>
      </c>
    </row>
    <row r="25" spans="1:35" ht="15.75" x14ac:dyDescent="0.25">
      <c r="A25" s="98">
        <v>49</v>
      </c>
      <c r="B25" s="99" t="str">
        <f>Lähtöluettelo!B41</f>
        <v>Teemu "Dumbo" Arminen</v>
      </c>
      <c r="C25" s="99" t="str">
        <f>Lähtöluettelo!C41</f>
        <v>       Villari</v>
      </c>
      <c r="D25" s="100" t="str">
        <f>Lähtöluettelo!D41</f>
        <v>Historic</v>
      </c>
      <c r="E25" s="101">
        <f>AJAT!E47</f>
        <v>0.4145833333333333</v>
      </c>
      <c r="F25" s="101">
        <f>AJAT!F47</f>
        <v>0.41509259259259257</v>
      </c>
      <c r="G25" s="48">
        <f>SUM(F25-E25)</f>
        <v>5.0925925925926485E-4</v>
      </c>
      <c r="H25" s="48"/>
      <c r="I25" s="101">
        <f>AJAT!I47</f>
        <v>0.41909722222222223</v>
      </c>
      <c r="J25" s="101">
        <f>AJAT!J47</f>
        <v>0.42023148148148143</v>
      </c>
      <c r="K25" s="48">
        <f>SUM(J25-I25)</f>
        <v>1.134259259259196E-3</v>
      </c>
      <c r="L25" s="48"/>
      <c r="M25" s="101">
        <f>AJAT!M47</f>
        <v>0.4597222222222222</v>
      </c>
      <c r="N25" s="101">
        <f>AJAT!N47</f>
        <v>0.46060185185185182</v>
      </c>
      <c r="O25" s="48">
        <f>SUM(N25-M25)</f>
        <v>8.796296296296191E-4</v>
      </c>
      <c r="P25" s="48"/>
      <c r="Q25" s="101">
        <f>AJAT!Q47</f>
        <v>0.49895833333333334</v>
      </c>
      <c r="R25" s="101">
        <f>AJAT!R47</f>
        <v>0.50010416666666668</v>
      </c>
      <c r="S25" s="48">
        <f>SUM(R25-Q25)</f>
        <v>1.1458333333333459E-3</v>
      </c>
      <c r="T25" s="48"/>
      <c r="U25" s="101">
        <f>AJAT!U47</f>
        <v>0.50624999999999998</v>
      </c>
      <c r="V25" s="101">
        <f>AJAT!V47</f>
        <v>0.5070486111111111</v>
      </c>
      <c r="W25" s="48">
        <f>SUM(V25-U25)</f>
        <v>7.9861111111112493E-4</v>
      </c>
      <c r="X25" s="48"/>
      <c r="Y25" s="101">
        <f>AJAT!Y47</f>
        <v>0.57395833333333335</v>
      </c>
      <c r="Z25" s="101">
        <f>AJAT!Z47</f>
        <v>0.57482638888888882</v>
      </c>
      <c r="AA25" s="48">
        <f>SUM(Z25-Y25)</f>
        <v>8.680555555554692E-4</v>
      </c>
      <c r="AB25" s="48"/>
      <c r="AC25" s="101">
        <f>AJAT!AC47</f>
        <v>0.60277777777777775</v>
      </c>
      <c r="AD25" s="101">
        <f>AJAT!AD47</f>
        <v>0.60357638888888887</v>
      </c>
      <c r="AE25" s="48">
        <f>SUM(AD25-AC25)</f>
        <v>7.9861111111112493E-4</v>
      </c>
      <c r="AF25" s="95">
        <f>SUM(AE25+AA25+W25+S25+O25+K25+G25)</f>
        <v>6.1342592592591449E-3</v>
      </c>
      <c r="AG25" s="3">
        <f t="shared" si="0"/>
        <v>2.3148148147855707E-5</v>
      </c>
      <c r="AH25" s="3">
        <f t="shared" si="1"/>
        <v>1.0185185185183632E-3</v>
      </c>
      <c r="AI25" s="3">
        <f t="shared" si="2"/>
        <v>1.0185185185183632E-3</v>
      </c>
    </row>
    <row r="26" spans="1:35" ht="15.75" x14ac:dyDescent="0.25">
      <c r="A26" s="57">
        <v>77</v>
      </c>
      <c r="B26" s="58" t="str">
        <f>Lähtöluettelo!B69</f>
        <v>Arto Malinen</v>
      </c>
      <c r="C26" s="58" t="str">
        <f>Lähtöluettelo!C69</f>
        <v>       Pony Express Tunturi</v>
      </c>
      <c r="D26" s="42" t="str">
        <f>Lähtöluettelo!D69</f>
        <v>WRC</v>
      </c>
      <c r="E26" s="43">
        <f>AJAT!E75</f>
        <v>0.42395833333333338</v>
      </c>
      <c r="F26" s="43">
        <f>AJAT!F75</f>
        <v>0.424375</v>
      </c>
      <c r="G26" s="44">
        <f>SUM(F26-E26)</f>
        <v>4.1666666666662078E-4</v>
      </c>
      <c r="H26" s="44"/>
      <c r="I26" s="43">
        <f>AJAT!I75</f>
        <v>0.42881944444444442</v>
      </c>
      <c r="J26" s="43">
        <f>AJAT!J75</f>
        <v>0.42996527777777777</v>
      </c>
      <c r="K26" s="44">
        <f>SUM(J26-I26)</f>
        <v>1.1458333333333459E-3</v>
      </c>
      <c r="L26" s="44"/>
      <c r="M26" s="43">
        <f>AJAT!M75</f>
        <v>0.46909722222222222</v>
      </c>
      <c r="N26" s="43">
        <f>AJAT!N75</f>
        <v>0.47</v>
      </c>
      <c r="O26" s="44">
        <f>SUM(N26-M26)</f>
        <v>9.0277777777775237E-4</v>
      </c>
      <c r="P26" s="44"/>
      <c r="Q26" s="43">
        <f>AJAT!Q75</f>
        <v>0.5083333333333333</v>
      </c>
      <c r="R26" s="43">
        <f>AJAT!R75</f>
        <v>0.50950231481481478</v>
      </c>
      <c r="S26" s="44">
        <f>SUM(R26-Q26)</f>
        <v>1.1689814814814792E-3</v>
      </c>
      <c r="T26" s="44"/>
      <c r="U26" s="43">
        <f>AJAT!U75</f>
        <v>0.515625</v>
      </c>
      <c r="V26" s="43">
        <f>AJAT!V75</f>
        <v>0.51646990740740739</v>
      </c>
      <c r="W26" s="44">
        <f>SUM(V26-U26)</f>
        <v>8.4490740740739145E-4</v>
      </c>
      <c r="X26" s="44"/>
      <c r="Y26" s="43">
        <f>AJAT!Y75</f>
        <v>0.5625</v>
      </c>
      <c r="Z26" s="43">
        <f>AJAT!Z75</f>
        <v>0.56342592592592589</v>
      </c>
      <c r="AA26" s="44">
        <f>SUM(Z26-Y26)</f>
        <v>9.2592592592588563E-4</v>
      </c>
      <c r="AB26" s="44"/>
      <c r="AC26" s="43">
        <f>AJAT!AC75</f>
        <v>0.59062500000000007</v>
      </c>
      <c r="AD26" s="43">
        <f>AJAT!AD75</f>
        <v>0.59135416666666674</v>
      </c>
      <c r="AE26" s="44">
        <f>SUM(AD26-AC26)</f>
        <v>7.2916666666666963E-4</v>
      </c>
      <c r="AF26" s="94">
        <f>SUM(AE26+AA26+W26+S26+O26+K26+G26)</f>
        <v>6.1342592592591449E-3</v>
      </c>
      <c r="AG26" s="3">
        <f t="shared" si="0"/>
        <v>0</v>
      </c>
      <c r="AH26" s="3">
        <f t="shared" si="1"/>
        <v>1.0185185185183632E-3</v>
      </c>
      <c r="AI26" s="3">
        <f t="shared" si="2"/>
        <v>1.0185185185183632E-3</v>
      </c>
    </row>
    <row r="27" spans="1:35" ht="15.75" x14ac:dyDescent="0.25">
      <c r="A27" s="57">
        <v>50</v>
      </c>
      <c r="B27" s="58" t="str">
        <f>Lähtöluettelo!B42</f>
        <v>Antero Kuukkanen</v>
      </c>
      <c r="C27" s="58" t="str">
        <f>Lähtöluettelo!C42</f>
        <v>       M.Leistiö Sport Tunturi</v>
      </c>
      <c r="D27" s="42" t="str">
        <f>Lähtöluettelo!D42</f>
        <v>WRC</v>
      </c>
      <c r="E27" s="43">
        <f>AJAT!E48</f>
        <v>0.41493055555555558</v>
      </c>
      <c r="F27" s="43">
        <f>AJAT!F48</f>
        <v>0.4153587962962963</v>
      </c>
      <c r="G27" s="44">
        <f>SUM(F27-E27)</f>
        <v>4.2824074074071516E-4</v>
      </c>
      <c r="H27" s="44"/>
      <c r="I27" s="43">
        <f>AJAT!I48</f>
        <v>0.41944444444444445</v>
      </c>
      <c r="J27" s="43">
        <f>AJAT!J48</f>
        <v>0.42050925925925925</v>
      </c>
      <c r="K27" s="44">
        <f>SUM(J27-I27)</f>
        <v>1.0648148148147962E-3</v>
      </c>
      <c r="L27" s="44"/>
      <c r="M27" s="43">
        <f>AJAT!M48</f>
        <v>0.46006944444444442</v>
      </c>
      <c r="N27" s="43">
        <f>AJAT!N48</f>
        <v>0.46109953703703704</v>
      </c>
      <c r="O27" s="44">
        <f>SUM(N27-M27)</f>
        <v>1.0300925925926241E-3</v>
      </c>
      <c r="P27" s="44"/>
      <c r="Q27" s="43">
        <f>AJAT!Q48</f>
        <v>0.4993055555555555</v>
      </c>
      <c r="R27" s="43">
        <f>AJAT!R48</f>
        <v>0.50043981481481481</v>
      </c>
      <c r="S27" s="44">
        <f>SUM(R27-Q27)</f>
        <v>1.134259259259307E-3</v>
      </c>
      <c r="T27" s="44"/>
      <c r="U27" s="43">
        <f>AJAT!U48</f>
        <v>0.50659722222222225</v>
      </c>
      <c r="V27" s="43">
        <f>AJAT!V48</f>
        <v>0.50736111111111104</v>
      </c>
      <c r="W27" s="44">
        <f>SUM(V27-U27)</f>
        <v>7.6388888888878625E-4</v>
      </c>
      <c r="X27" s="44"/>
      <c r="Y27" s="43">
        <f>AJAT!Y48</f>
        <v>0.57430555555555551</v>
      </c>
      <c r="Z27" s="43">
        <f>AJAT!Z48</f>
        <v>0.57526620370370374</v>
      </c>
      <c r="AA27" s="44">
        <f>SUM(Z27-Y27)</f>
        <v>9.606481481482243E-4</v>
      </c>
      <c r="AB27" s="44"/>
      <c r="AC27" s="43">
        <f>AJAT!AC48</f>
        <v>0.60312500000000002</v>
      </c>
      <c r="AD27" s="43">
        <f>AJAT!AD48</f>
        <v>0.60393518518518519</v>
      </c>
      <c r="AE27" s="44">
        <f>SUM(AD27-AC27)</f>
        <v>8.101851851851638E-4</v>
      </c>
      <c r="AF27" s="94">
        <f>SUM(AE27+AA27+W27+S27+O27+K27+G27)</f>
        <v>6.1921296296296169E-3</v>
      </c>
      <c r="AG27" s="3">
        <f t="shared" si="0"/>
        <v>5.7870370370471935E-5</v>
      </c>
      <c r="AH27" s="3">
        <f t="shared" si="1"/>
        <v>1.0763888888888351E-3</v>
      </c>
      <c r="AI27" s="3">
        <f t="shared" si="2"/>
        <v>1.0763888888888351E-3</v>
      </c>
    </row>
    <row r="28" spans="1:35" ht="15.75" x14ac:dyDescent="0.25">
      <c r="A28" s="98">
        <v>37</v>
      </c>
      <c r="B28" s="99" t="str">
        <f>Lähtöluettelo!B31</f>
        <v>Mika Penttinen </v>
      </c>
      <c r="C28" s="99" t="str">
        <f>Lähtöluettelo!C31</f>
        <v>       Nopsa</v>
      </c>
      <c r="D28" s="100" t="str">
        <f>Lähtöluettelo!D31</f>
        <v>Historic</v>
      </c>
      <c r="E28" s="101">
        <f>AJAT!E35</f>
        <v>0.41041666666666665</v>
      </c>
      <c r="F28" s="101">
        <f>AJAT!F35</f>
        <v>0.41092592592592592</v>
      </c>
      <c r="G28" s="48">
        <f>SUM(F28-E28)</f>
        <v>5.0925925925926485E-4</v>
      </c>
      <c r="H28" s="48"/>
      <c r="I28" s="101">
        <f>AJAT!I35</f>
        <v>0.41597222222222219</v>
      </c>
      <c r="J28" s="101">
        <f>AJAT!J35</f>
        <v>0.41708333333333331</v>
      </c>
      <c r="K28" s="48">
        <f>SUM(J28-I28)</f>
        <v>1.1111111111111183E-3</v>
      </c>
      <c r="L28" s="48"/>
      <c r="M28" s="101">
        <f>AJAT!M35</f>
        <v>0.45624999999999999</v>
      </c>
      <c r="N28" s="101">
        <f>AJAT!N35</f>
        <v>0.45708333333333334</v>
      </c>
      <c r="O28" s="48">
        <f>SUM(N28-M28)</f>
        <v>8.3333333333335258E-4</v>
      </c>
      <c r="P28" s="48"/>
      <c r="Q28" s="101">
        <f>AJAT!Q35</f>
        <v>0.51597222222222217</v>
      </c>
      <c r="R28" s="101">
        <f>AJAT!R35</f>
        <v>0.51707175925925919</v>
      </c>
      <c r="S28" s="48">
        <f>SUM(R28-Q28)</f>
        <v>1.0995370370370239E-3</v>
      </c>
      <c r="T28" s="48"/>
      <c r="U28" s="101">
        <f>AJAT!U35</f>
        <v>0.52326388888888886</v>
      </c>
      <c r="V28" s="101">
        <f>AJAT!V35</f>
        <v>0.5242013888888889</v>
      </c>
      <c r="W28" s="48">
        <f>SUM(V28-U28)</f>
        <v>9.3750000000003553E-4</v>
      </c>
      <c r="X28" s="48"/>
      <c r="Y28" s="101">
        <f>AJAT!Y35</f>
        <v>0.5697916666666667</v>
      </c>
      <c r="Z28" s="101">
        <f>AJAT!Z35</f>
        <v>0.570775462962963</v>
      </c>
      <c r="AA28" s="48">
        <f>SUM(Z28-Y28)</f>
        <v>9.8379629629630205E-4</v>
      </c>
      <c r="AB28" s="48"/>
      <c r="AC28" s="101">
        <f>AJAT!AC35</f>
        <v>0.59861111111111109</v>
      </c>
      <c r="AD28" s="101">
        <f>AJAT!AD35</f>
        <v>0.59934027777777776</v>
      </c>
      <c r="AE28" s="48">
        <f>SUM(AD28-AC28)</f>
        <v>7.2916666666666963E-4</v>
      </c>
      <c r="AF28" s="95">
        <f>SUM(AE28+AA28+W28+S28+O28+K28+G28)</f>
        <v>6.2037037037037668E-3</v>
      </c>
      <c r="AG28" s="3">
        <f t="shared" si="0"/>
        <v>1.1574074074149898E-5</v>
      </c>
      <c r="AH28" s="3">
        <f t="shared" si="1"/>
        <v>1.087962962962985E-3</v>
      </c>
      <c r="AI28" s="3">
        <f t="shared" si="2"/>
        <v>1.087962962962985E-3</v>
      </c>
    </row>
    <row r="29" spans="1:35" ht="15.75" x14ac:dyDescent="0.25">
      <c r="A29" s="98">
        <v>28</v>
      </c>
      <c r="B29" s="99" t="str">
        <f>Lähtöluettelo!B24</f>
        <v>Juho Puumalainen </v>
      </c>
      <c r="C29" s="99" t="str">
        <f>Lähtöluettelo!C24</f>
        <v>       Korva-Tunturi-Monte-Carlo-Edition</v>
      </c>
      <c r="D29" s="100" t="str">
        <f>Lähtöluettelo!D24</f>
        <v>Historic</v>
      </c>
      <c r="E29" s="101">
        <f>AJAT!E26</f>
        <v>0.40763888888888888</v>
      </c>
      <c r="F29" s="101">
        <f>AJAT!F26</f>
        <v>0.40811342592592598</v>
      </c>
      <c r="G29" s="48">
        <f>SUM(F29-E29)</f>
        <v>4.7453703703709271E-4</v>
      </c>
      <c r="H29" s="48"/>
      <c r="I29" s="101">
        <f>AJAT!I26</f>
        <v>0.41319444444444442</v>
      </c>
      <c r="J29" s="101">
        <f>AJAT!J26</f>
        <v>0.41440972222222222</v>
      </c>
      <c r="K29" s="48">
        <f>SUM(J29-I29)</f>
        <v>1.2152777777778012E-3</v>
      </c>
      <c r="L29" s="48"/>
      <c r="M29" s="101">
        <f>AJAT!M26</f>
        <v>0.47395833333333331</v>
      </c>
      <c r="N29" s="101">
        <f>AJAT!N26</f>
        <v>0.47483796296296293</v>
      </c>
      <c r="O29" s="48">
        <f>SUM(N29-M29)</f>
        <v>8.796296296296191E-4</v>
      </c>
      <c r="P29" s="48"/>
      <c r="Q29" s="101">
        <f>AJAT!Q26</f>
        <v>0.51354166666666667</v>
      </c>
      <c r="R29" s="101">
        <f>AJAT!R26</f>
        <v>0.51471064814814815</v>
      </c>
      <c r="S29" s="48">
        <f>SUM(R29-Q29)</f>
        <v>1.1689814814814792E-3</v>
      </c>
      <c r="T29" s="48"/>
      <c r="U29" s="101">
        <f>AJAT!U26</f>
        <v>0.52083333333333337</v>
      </c>
      <c r="V29" s="101">
        <f>AJAT!V26</f>
        <v>0.52164351851851853</v>
      </c>
      <c r="W29" s="48">
        <f>SUM(V29-U29)</f>
        <v>8.101851851851638E-4</v>
      </c>
      <c r="X29" s="48"/>
      <c r="Y29" s="101">
        <f>AJAT!Y26</f>
        <v>0.56736111111111109</v>
      </c>
      <c r="Z29" s="101">
        <f>AJAT!Z26</f>
        <v>0.56832175925925921</v>
      </c>
      <c r="AA29" s="48">
        <f>SUM(Z29-Y29)</f>
        <v>9.6064814814811328E-4</v>
      </c>
      <c r="AB29" s="48"/>
      <c r="AC29" s="101">
        <f>AJAT!AC26</f>
        <v>0.59583333333333333</v>
      </c>
      <c r="AD29" s="101">
        <f>AJAT!AD26</f>
        <v>0.59655092592592596</v>
      </c>
      <c r="AE29" s="48">
        <f>SUM(AD29-AC29)</f>
        <v>7.1759259259263075E-4</v>
      </c>
      <c r="AF29" s="95">
        <f>SUM(AE29+AA29+W29+S29+O29+K29+G29)</f>
        <v>6.2268518518519E-3</v>
      </c>
      <c r="AG29" s="3">
        <f t="shared" si="0"/>
        <v>2.3148148148133263E-5</v>
      </c>
      <c r="AH29" s="3">
        <f t="shared" si="1"/>
        <v>1.1111111111111183E-3</v>
      </c>
      <c r="AI29" s="3">
        <f t="shared" si="2"/>
        <v>1.1111111111111183E-3</v>
      </c>
    </row>
    <row r="30" spans="1:35" ht="15.75" x14ac:dyDescent="0.25">
      <c r="A30" s="57">
        <v>35</v>
      </c>
      <c r="B30" s="58" t="str">
        <f>Lähtöluettelo!B29</f>
        <v>Miika Mattola </v>
      </c>
      <c r="C30" s="58" t="str">
        <f>Lähtöluettelo!C29</f>
        <v>       Biltema WRC</v>
      </c>
      <c r="D30" s="42" t="str">
        <f>Lähtöluettelo!D29</f>
        <v>WRC</v>
      </c>
      <c r="E30" s="43">
        <f>AJAT!E33</f>
        <v>0.40972222222222227</v>
      </c>
      <c r="F30" s="43">
        <f>AJAT!F33</f>
        <v>0.41018518518518521</v>
      </c>
      <c r="G30" s="44">
        <f>SUM(F30-E30)</f>
        <v>4.6296296296294281E-4</v>
      </c>
      <c r="H30" s="44"/>
      <c r="I30" s="43">
        <f>AJAT!I33</f>
        <v>0.4152777777777778</v>
      </c>
      <c r="J30" s="43">
        <f>AJAT!J33</f>
        <v>0.41640046296296296</v>
      </c>
      <c r="K30" s="44">
        <f>SUM(J30-I30)</f>
        <v>1.1226851851851571E-3</v>
      </c>
      <c r="L30" s="44"/>
      <c r="M30" s="43">
        <f>AJAT!M33</f>
        <v>0.45555555555555555</v>
      </c>
      <c r="N30" s="43">
        <f>AJAT!N33</f>
        <v>0.45643518518518517</v>
      </c>
      <c r="O30" s="44">
        <f>SUM(N30-M30)</f>
        <v>8.796296296296191E-4</v>
      </c>
      <c r="P30" s="44"/>
      <c r="Q30" s="43">
        <f>AJAT!Q33</f>
        <v>0.51527777777777783</v>
      </c>
      <c r="R30" s="43">
        <f>AJAT!R33</f>
        <v>0.51642361111111112</v>
      </c>
      <c r="S30" s="44">
        <f>SUM(R30-Q30)</f>
        <v>1.1458333333332904E-3</v>
      </c>
      <c r="T30" s="44"/>
      <c r="U30" s="43">
        <f>AJAT!U33</f>
        <v>0.52256944444444442</v>
      </c>
      <c r="V30" s="43">
        <f>AJAT!V33</f>
        <v>0.52339120370370373</v>
      </c>
      <c r="W30" s="44">
        <f>SUM(V30-U30)</f>
        <v>8.217592592593137E-4</v>
      </c>
      <c r="X30" s="44"/>
      <c r="Y30" s="43">
        <f>AJAT!Y33</f>
        <v>0.56909722222222225</v>
      </c>
      <c r="Z30" s="43">
        <f>AJAT!Z33</f>
        <v>0.57008101851851845</v>
      </c>
      <c r="AA30" s="44">
        <f>SUM(Z30-Y30)</f>
        <v>9.8379629629619103E-4</v>
      </c>
      <c r="AB30" s="44"/>
      <c r="AC30" s="43">
        <f>AJAT!AC33</f>
        <v>0.59791666666666665</v>
      </c>
      <c r="AD30" s="43">
        <f>AJAT!AD33</f>
        <v>0.59876157407407404</v>
      </c>
      <c r="AE30" s="44">
        <f>SUM(AD30-AC30)</f>
        <v>8.4490740740739145E-4</v>
      </c>
      <c r="AF30" s="94">
        <f>SUM(AE30+AA30+W30+S30+O30+K30+G30)</f>
        <v>6.2615740740739056E-3</v>
      </c>
      <c r="AG30" s="3">
        <f>SUM(AF30-AF29)</f>
        <v>3.4722222222005605E-5</v>
      </c>
      <c r="AI30" s="3">
        <f t="shared" si="2"/>
        <v>1.1458333333331239E-3</v>
      </c>
    </row>
    <row r="31" spans="1:35" ht="15.75" x14ac:dyDescent="0.25">
      <c r="A31" s="59">
        <v>60</v>
      </c>
      <c r="B31" s="60" t="str">
        <f>Lähtöluettelo!B52</f>
        <v>Lauri Järvelä</v>
      </c>
      <c r="C31" s="60" t="str">
        <f>Lähtöluettelo!C52</f>
        <v>       Joku rotisko</v>
      </c>
      <c r="D31" s="49" t="str">
        <f>Lähtöluettelo!D52</f>
        <v>S-WRC</v>
      </c>
      <c r="E31" s="50">
        <f>AJAT!E58</f>
        <v>0.41805555555555557</v>
      </c>
      <c r="F31" s="50">
        <f>AJAT!F58</f>
        <v>0.41854166666666665</v>
      </c>
      <c r="G31" s="51">
        <f>SUM(F31-E31)</f>
        <v>4.8611111111107608E-4</v>
      </c>
      <c r="H31" s="51"/>
      <c r="I31" s="50">
        <f>AJAT!I58</f>
        <v>0.4225694444444445</v>
      </c>
      <c r="J31" s="50">
        <f>AJAT!J58</f>
        <v>0.42371527777777779</v>
      </c>
      <c r="K31" s="51">
        <f>SUM(J31-I31)</f>
        <v>1.1458333333332904E-3</v>
      </c>
      <c r="L31" s="51"/>
      <c r="M31" s="50">
        <f>AJAT!M58</f>
        <v>0.46319444444444446</v>
      </c>
      <c r="N31" s="50">
        <f>AJAT!N58</f>
        <v>0.46410879629629626</v>
      </c>
      <c r="O31" s="51">
        <f>SUM(N31-M31)</f>
        <v>9.1435185185179124E-4</v>
      </c>
      <c r="P31" s="51"/>
      <c r="Q31" s="50">
        <f>AJAT!Q58</f>
        <v>0.5024305555555556</v>
      </c>
      <c r="R31" s="50">
        <f>AJAT!R58</f>
        <v>0.50358796296296293</v>
      </c>
      <c r="S31" s="51">
        <f>SUM(R31-Q31)</f>
        <v>1.1574074074073293E-3</v>
      </c>
      <c r="T31" s="51"/>
      <c r="U31" s="50">
        <f>AJAT!U58</f>
        <v>0.50972222222222219</v>
      </c>
      <c r="V31" s="50">
        <f>AJAT!V58</f>
        <v>0.51050925925925927</v>
      </c>
      <c r="W31" s="51">
        <f>SUM(V31-U31)</f>
        <v>7.8703703703708605E-4</v>
      </c>
      <c r="X31" s="51"/>
      <c r="Y31" s="50">
        <f>AJAT!Y58</f>
        <v>0.55659722222222219</v>
      </c>
      <c r="Z31" s="50">
        <f>AJAT!Z58</f>
        <v>0.55763888888888891</v>
      </c>
      <c r="AA31" s="51">
        <f>SUM(Z31-Y31)</f>
        <v>1.0416666666667185E-3</v>
      </c>
      <c r="AB31" s="51"/>
      <c r="AC31" s="50">
        <f>AJAT!AC58</f>
        <v>0.60625000000000007</v>
      </c>
      <c r="AD31" s="50">
        <f>AJAT!AD58</f>
        <v>0.6071064814814815</v>
      </c>
      <c r="AE31" s="51">
        <f>SUM(AD31-AC31)</f>
        <v>8.5648148148143033E-4</v>
      </c>
      <c r="AF31" s="93">
        <f>SUM(AE31+AA31+W31+S31+O31+K31+G31)</f>
        <v>6.3888888888887219E-3</v>
      </c>
      <c r="AG31" s="3">
        <f>SUM(AF31-AF30)</f>
        <v>1.2731481481481621E-4</v>
      </c>
      <c r="AI31" s="3">
        <f t="shared" si="2"/>
        <v>1.2731481481479401E-3</v>
      </c>
    </row>
    <row r="32" spans="1:35" ht="15.75" x14ac:dyDescent="0.25">
      <c r="A32" s="59">
        <v>62</v>
      </c>
      <c r="B32" s="60" t="str">
        <f>Lähtöluettelo!B54</f>
        <v>Jani Maukonen</v>
      </c>
      <c r="C32" s="60" t="str">
        <f>Lähtöluettelo!C54</f>
        <v>       BLTM 26 V7</v>
      </c>
      <c r="D32" s="49" t="str">
        <f>Lähtöluettelo!D54</f>
        <v>S-WRC</v>
      </c>
      <c r="E32" s="50">
        <f>AJAT!E60</f>
        <v>0.41875000000000001</v>
      </c>
      <c r="F32" s="50">
        <f>AJAT!F60</f>
        <v>0.41922453703703705</v>
      </c>
      <c r="G32" s="51">
        <f>SUM(F32-E32)</f>
        <v>4.745370370370372E-4</v>
      </c>
      <c r="H32" s="51"/>
      <c r="I32" s="50">
        <f>AJAT!I60</f>
        <v>0.4236111111111111</v>
      </c>
      <c r="J32" s="50">
        <f>AJAT!J60</f>
        <v>0.42494212962962963</v>
      </c>
      <c r="K32" s="51">
        <f>SUM(J32-I32)</f>
        <v>1.331018518518523E-3</v>
      </c>
      <c r="L32" s="51"/>
      <c r="M32" s="50">
        <f>AJAT!M60</f>
        <v>0.46388888888888885</v>
      </c>
      <c r="N32" s="50">
        <f>AJAT!N60</f>
        <v>0.46476851851851847</v>
      </c>
      <c r="O32" s="51">
        <f>SUM(N32-M32)</f>
        <v>8.796296296296191E-4</v>
      </c>
      <c r="P32" s="51"/>
      <c r="Q32" s="50">
        <f>AJAT!Q60</f>
        <v>0.50312499999999993</v>
      </c>
      <c r="R32" s="50">
        <f>AJAT!R60</f>
        <v>0.50428240740740737</v>
      </c>
      <c r="S32" s="51">
        <f>SUM(R32-Q32)</f>
        <v>1.1574074074074403E-3</v>
      </c>
      <c r="T32" s="51"/>
      <c r="U32" s="50">
        <f>AJAT!U60</f>
        <v>0.51041666666666663</v>
      </c>
      <c r="V32" s="50">
        <f>AJAT!V60</f>
        <v>0.51122685185185179</v>
      </c>
      <c r="W32" s="51">
        <f>SUM(V32-U32)</f>
        <v>8.101851851851638E-4</v>
      </c>
      <c r="X32" s="51"/>
      <c r="Y32" s="50">
        <f>AJAT!Y60</f>
        <v>0.55729166666666663</v>
      </c>
      <c r="Z32" s="50">
        <f>AJAT!Z60</f>
        <v>0.55829861111111112</v>
      </c>
      <c r="AA32" s="51">
        <f>SUM(Z32-Y32)</f>
        <v>1.0069444444444908E-3</v>
      </c>
      <c r="AB32" s="51"/>
      <c r="AC32" s="50">
        <f>AJAT!AC60</f>
        <v>0.6069444444444444</v>
      </c>
      <c r="AD32" s="50">
        <f>AJAT!AD60</f>
        <v>0.6077893518518519</v>
      </c>
      <c r="AE32" s="51">
        <f>SUM(AD32-AC32)</f>
        <v>8.4490740740750248E-4</v>
      </c>
      <c r="AF32" s="93">
        <f>SUM(AE32+AA32+W32+S32+O32+K32+G32)</f>
        <v>6.5046296296297768E-3</v>
      </c>
      <c r="AG32" s="3">
        <f t="shared" si="0"/>
        <v>1.1574074074105489E-4</v>
      </c>
      <c r="AI32" s="3">
        <f t="shared" si="2"/>
        <v>1.388888888888995E-3</v>
      </c>
    </row>
    <row r="33" spans="1:35" ht="15.75" x14ac:dyDescent="0.25">
      <c r="A33" s="59">
        <v>54</v>
      </c>
      <c r="B33" s="60" t="str">
        <f>Lähtöluettelo!B46</f>
        <v>Jarno Arilehto</v>
      </c>
      <c r="C33" s="60" t="str">
        <f>Lähtöluettelo!C46</f>
        <v>       Nippon mikä lie</v>
      </c>
      <c r="D33" s="49" t="str">
        <f>Lähtöluettelo!D46</f>
        <v>S-WRC</v>
      </c>
      <c r="E33" s="50">
        <f>AJAT!E52</f>
        <v>0.41631944444444446</v>
      </c>
      <c r="F33" s="50">
        <f>AJAT!F52</f>
        <v>0.4168055555555556</v>
      </c>
      <c r="G33" s="51">
        <f>SUM(F33-E33)</f>
        <v>4.8611111111113159E-4</v>
      </c>
      <c r="H33" s="51"/>
      <c r="I33" s="50">
        <f>AJAT!I52</f>
        <v>0.42083333333333334</v>
      </c>
      <c r="J33" s="50">
        <f>AJAT!J52</f>
        <v>0.42204861111111108</v>
      </c>
      <c r="K33" s="51">
        <f>SUM(J33-I33)</f>
        <v>1.2152777777777457E-3</v>
      </c>
      <c r="L33" s="51"/>
      <c r="M33" s="50">
        <f>AJAT!M52</f>
        <v>0.4614583333333333</v>
      </c>
      <c r="N33" s="50">
        <f>AJAT!N52</f>
        <v>0.46238425925925924</v>
      </c>
      <c r="O33" s="51">
        <f>SUM(N33-M33)</f>
        <v>9.2592592592594114E-4</v>
      </c>
      <c r="P33" s="51"/>
      <c r="Q33" s="50">
        <f>AJAT!Q52</f>
        <v>0.50069444444444444</v>
      </c>
      <c r="R33" s="50">
        <f>AJAT!R52</f>
        <v>0.50185185185185188</v>
      </c>
      <c r="S33" s="51">
        <f>SUM(R33-Q33)</f>
        <v>1.1574074074074403E-3</v>
      </c>
      <c r="T33" s="51"/>
      <c r="U33" s="50">
        <f>AJAT!U52</f>
        <v>0.50798611111111114</v>
      </c>
      <c r="V33" s="50">
        <f>AJAT!V52</f>
        <v>0.50878472222222226</v>
      </c>
      <c r="W33" s="51">
        <f>SUM(V33-U33)</f>
        <v>7.9861111111112493E-4</v>
      </c>
      <c r="X33" s="51"/>
      <c r="Y33" s="50">
        <f>AJAT!Y52</f>
        <v>0.5756944444444444</v>
      </c>
      <c r="Z33" s="50">
        <f>AJAT!Z52</f>
        <v>0.57672453703703697</v>
      </c>
      <c r="AA33" s="51">
        <f>SUM(Z33-Y33)</f>
        <v>1.0300925925925686E-3</v>
      </c>
      <c r="AB33" s="51"/>
      <c r="AC33" s="50">
        <f>AJAT!AC52</f>
        <v>0.60451388888888891</v>
      </c>
      <c r="AD33" s="50">
        <f>AJAT!AD52</f>
        <v>0.60546296296296298</v>
      </c>
      <c r="AE33" s="51">
        <f>SUM(AD33-AC33)</f>
        <v>9.490740740740744E-4</v>
      </c>
      <c r="AF33" s="93">
        <f>SUM(AE33+AA33+W33+S33+O33+K33+G33)</f>
        <v>6.5625000000000266E-3</v>
      </c>
      <c r="AG33" s="3">
        <f t="shared" si="0"/>
        <v>5.7870370370249891E-5</v>
      </c>
      <c r="AI33" s="3">
        <f t="shared" si="2"/>
        <v>1.4467592592592449E-3</v>
      </c>
    </row>
    <row r="34" spans="1:35" ht="15.75" x14ac:dyDescent="0.25">
      <c r="A34" s="98">
        <v>34</v>
      </c>
      <c r="B34" s="99" t="str">
        <f>Lähtöluettelo!B28</f>
        <v>Pietari Markko </v>
      </c>
      <c r="C34" s="99" t="str">
        <f>Lähtöluettelo!C28</f>
        <v>       Polkupyörä</v>
      </c>
      <c r="D34" s="100" t="str">
        <f>Lähtöluettelo!D28</f>
        <v>Historic</v>
      </c>
      <c r="E34" s="101">
        <f>AJAT!E32</f>
        <v>0.40902777777777777</v>
      </c>
      <c r="F34" s="101">
        <f>AJAT!F32</f>
        <v>0.40954861111111113</v>
      </c>
      <c r="G34" s="48">
        <f>SUM(F34-E34)</f>
        <v>5.2083333333335924E-4</v>
      </c>
      <c r="H34" s="48"/>
      <c r="I34" s="101">
        <f>AJAT!I32</f>
        <v>0.41493055555555558</v>
      </c>
      <c r="J34" s="101">
        <f>AJAT!J32</f>
        <v>0.41601851851851851</v>
      </c>
      <c r="K34" s="48">
        <f>SUM(J34-I34)</f>
        <v>1.0879629629629295E-3</v>
      </c>
      <c r="L34" s="48"/>
      <c r="M34" s="101">
        <f>AJAT!M32</f>
        <v>0.45520833333333338</v>
      </c>
      <c r="N34" s="101">
        <f>AJAT!N32</f>
        <v>0.45606481481481481</v>
      </c>
      <c r="O34" s="48">
        <f>SUM(N34-M34)</f>
        <v>8.5648148148143033E-4</v>
      </c>
      <c r="P34" s="48"/>
      <c r="Q34" s="101">
        <f>AJAT!Q32</f>
        <v>0.51493055555555556</v>
      </c>
      <c r="R34" s="101">
        <f>AJAT!R32</f>
        <v>0.51641203703703698</v>
      </c>
      <c r="S34" s="48">
        <f>SUM(R34-Q34)</f>
        <v>1.481481481481417E-3</v>
      </c>
      <c r="T34" s="48"/>
      <c r="U34" s="101">
        <f>AJAT!U32</f>
        <v>0.52222222222222225</v>
      </c>
      <c r="V34" s="101">
        <f>AJAT!V32</f>
        <v>0.52307870370370368</v>
      </c>
      <c r="W34" s="48">
        <f>SUM(V34-U34)</f>
        <v>8.5648148148143033E-4</v>
      </c>
      <c r="X34" s="48"/>
      <c r="Y34" s="101">
        <f>AJAT!Y32</f>
        <v>0.56874999999999998</v>
      </c>
      <c r="Z34" s="101">
        <f>AJAT!Z32</f>
        <v>0.56973379629629628</v>
      </c>
      <c r="AA34" s="48">
        <f>SUM(Z34-Y34)</f>
        <v>9.8379629629630205E-4</v>
      </c>
      <c r="AB34" s="48"/>
      <c r="AC34" s="101">
        <f>AJAT!AC32</f>
        <v>0.59756944444444449</v>
      </c>
      <c r="AD34" s="101">
        <f>AJAT!AD32</f>
        <v>0.59840277777777773</v>
      </c>
      <c r="AE34" s="48">
        <f>SUM(AD34-AC34)</f>
        <v>8.3333333333324155E-4</v>
      </c>
      <c r="AF34" s="95">
        <f>SUM(AE34+AA34+W34+S34+O34+K34+G34)</f>
        <v>6.62037037037011E-3</v>
      </c>
      <c r="AG34" s="3">
        <f t="shared" si="0"/>
        <v>5.7870370370083357E-5</v>
      </c>
      <c r="AI34" s="3">
        <f t="shared" si="2"/>
        <v>1.5046296296293282E-3</v>
      </c>
    </row>
    <row r="35" spans="1:35" ht="15.75" x14ac:dyDescent="0.25">
      <c r="A35" s="109">
        <v>36</v>
      </c>
      <c r="B35" s="108" t="str">
        <f>Lähtöluettelo!B30</f>
        <v>Ari Pärnäjärvi</v>
      </c>
      <c r="C35" s="108" t="str">
        <f>Lähtöluettelo!C30</f>
        <v>       Nopsa Picnic 3 vaihteinen</v>
      </c>
      <c r="D35" s="110" t="str">
        <f>Lähtöluettelo!D30</f>
        <v>Historic</v>
      </c>
      <c r="E35" s="111">
        <f>AJAT!E34</f>
        <v>0.41006944444444443</v>
      </c>
      <c r="F35" s="111">
        <f>AJAT!F34</f>
        <v>0.41065972222222219</v>
      </c>
      <c r="G35" s="112">
        <f>SUM(F35-E35)</f>
        <v>5.9027777777775903E-4</v>
      </c>
      <c r="H35" s="112"/>
      <c r="I35" s="111">
        <f>AJAT!I34</f>
        <v>0.41562499999999997</v>
      </c>
      <c r="J35" s="111">
        <f>AJAT!J34</f>
        <v>0.41693287037037036</v>
      </c>
      <c r="K35" s="112">
        <f>SUM(J35-I35)</f>
        <v>1.3078703703703898E-3</v>
      </c>
      <c r="L35" s="112"/>
      <c r="M35" s="111">
        <f>AJAT!M34</f>
        <v>0.45590277777777777</v>
      </c>
      <c r="N35" s="111">
        <f>AJAT!N34</f>
        <v>0.45685185185185184</v>
      </c>
      <c r="O35" s="112">
        <f>SUM(N35-M35)</f>
        <v>9.490740740740744E-4</v>
      </c>
      <c r="P35" s="112"/>
      <c r="Q35" s="111">
        <f>AJAT!Q34</f>
        <v>0.515625</v>
      </c>
      <c r="R35" s="111">
        <f>AJAT!R34</f>
        <v>0.51681712962962967</v>
      </c>
      <c r="S35" s="112">
        <f>SUM(R35-Q35)</f>
        <v>1.192129629629668E-3</v>
      </c>
      <c r="T35" s="112"/>
      <c r="U35" s="111">
        <f>AJAT!U34</f>
        <v>0.5229166666666667</v>
      </c>
      <c r="V35" s="111">
        <f>AJAT!V34</f>
        <v>0.52376157407407409</v>
      </c>
      <c r="W35" s="112">
        <f>SUM(V35-U35)</f>
        <v>8.4490740740739145E-4</v>
      </c>
      <c r="X35" s="112"/>
      <c r="Y35" s="111">
        <f>AJAT!Y34</f>
        <v>0.56944444444444442</v>
      </c>
      <c r="Z35" s="111">
        <f>AJAT!Z34</f>
        <v>0.57043981481481476</v>
      </c>
      <c r="AA35" s="112">
        <f>SUM(Z35-Y35)</f>
        <v>9.9537037037034093E-4</v>
      </c>
      <c r="AB35" s="112"/>
      <c r="AC35" s="111">
        <f>AJAT!AC34</f>
        <v>0.59826388888888882</v>
      </c>
      <c r="AD35" s="111">
        <f>AJAT!AD34</f>
        <v>0.59902777777777783</v>
      </c>
      <c r="AE35" s="112">
        <f>SUM(AD35-AC35)</f>
        <v>7.638888888890083E-4</v>
      </c>
      <c r="AF35" s="117">
        <f>SUM(AE35+AA35+W35+S35+O35+K35+G35)</f>
        <v>6.6435185185186318E-3</v>
      </c>
      <c r="AG35" s="3">
        <f t="shared" si="0"/>
        <v>2.3148148148521841E-5</v>
      </c>
      <c r="AI35" s="3">
        <f t="shared" si="2"/>
        <v>1.5277777777778501E-3</v>
      </c>
    </row>
    <row r="36" spans="1:35" ht="15.75" x14ac:dyDescent="0.25">
      <c r="A36" s="98">
        <v>70</v>
      </c>
      <c r="B36" s="99" t="str">
        <f>Lähtöluettelo!B62</f>
        <v>Mikko Lukka </v>
      </c>
      <c r="C36" s="99" t="str">
        <f>Lähtöluettelo!C62</f>
        <v>       Helkama Rallye</v>
      </c>
      <c r="D36" s="100" t="str">
        <f>Lähtöluettelo!D62</f>
        <v>Historic</v>
      </c>
      <c r="E36" s="101">
        <f>AJAT!E68</f>
        <v>0.42152777777777778</v>
      </c>
      <c r="F36" s="101">
        <f>AJAT!F68</f>
        <v>0.42202546296296295</v>
      </c>
      <c r="G36" s="48">
        <f>SUM(F36-E36)</f>
        <v>4.9768518518517046E-4</v>
      </c>
      <c r="H36" s="48"/>
      <c r="I36" s="101">
        <f>AJAT!I68</f>
        <v>0.42638888888888887</v>
      </c>
      <c r="J36" s="101">
        <f>AJAT!J68</f>
        <v>0.42752314814814812</v>
      </c>
      <c r="K36" s="48">
        <f>SUM(J36-I36)</f>
        <v>1.1342592592592515E-3</v>
      </c>
      <c r="L36" s="48"/>
      <c r="M36" s="101">
        <f>AJAT!M68</f>
        <v>0.46666666666666662</v>
      </c>
      <c r="N36" s="101">
        <f>AJAT!N68</f>
        <v>0.46766203703703701</v>
      </c>
      <c r="O36" s="48">
        <f>SUM(N36-M36)</f>
        <v>9.9537037037039644E-4</v>
      </c>
      <c r="P36" s="48"/>
      <c r="Q36" s="101">
        <f>AJAT!Q68</f>
        <v>0.50590277777777781</v>
      </c>
      <c r="R36" s="101">
        <f>AJAT!R68</f>
        <v>0.50709490740740748</v>
      </c>
      <c r="S36" s="48">
        <f>SUM(R36-Q36)</f>
        <v>1.192129629629668E-3</v>
      </c>
      <c r="T36" s="48"/>
      <c r="U36" s="101">
        <f>AJAT!U68</f>
        <v>0.5131944444444444</v>
      </c>
      <c r="V36" s="101">
        <f>AJAT!V68</f>
        <v>0.51401620370370371</v>
      </c>
      <c r="W36" s="48">
        <f>SUM(V36-U36)</f>
        <v>8.217592592593137E-4</v>
      </c>
      <c r="X36" s="48"/>
      <c r="Y36" s="101">
        <f>AJAT!Y68</f>
        <v>0.5600694444444444</v>
      </c>
      <c r="Z36" s="101">
        <f>AJAT!Z68</f>
        <v>0.56116898148148142</v>
      </c>
      <c r="AA36" s="48">
        <f>SUM(Z36-Y36)</f>
        <v>1.0995370370370239E-3</v>
      </c>
      <c r="AB36" s="48"/>
      <c r="AC36" s="101">
        <f>AJAT!AC68</f>
        <v>0.58819444444444446</v>
      </c>
      <c r="AD36" s="101">
        <f>AJAT!AD68</f>
        <v>0.58909722222222227</v>
      </c>
      <c r="AE36" s="48">
        <f>SUM(AD36-AC36)</f>
        <v>9.0277777777780788E-4</v>
      </c>
      <c r="AF36" s="95">
        <f>SUM(AE36+AA36+W36+S36+O36+K36+G36)</f>
        <v>6.6435185185186318E-3</v>
      </c>
      <c r="AG36" s="3">
        <f t="shared" si="0"/>
        <v>0</v>
      </c>
      <c r="AI36" s="3">
        <f t="shared" si="2"/>
        <v>1.5277777777778501E-3</v>
      </c>
    </row>
    <row r="37" spans="1:35" ht="15.75" x14ac:dyDescent="0.25">
      <c r="A37" s="57">
        <v>29</v>
      </c>
      <c r="B37" s="58" t="str">
        <f>Lähtöluettelo!B25</f>
        <v>Mika Sorsa</v>
      </c>
      <c r="C37" s="58" t="str">
        <f>Lähtöluettelo!C25</f>
        <v>       Petrol Bros. Vin World Rally Cycle</v>
      </c>
      <c r="D37" s="42" t="str">
        <f>Lähtöluettelo!D25</f>
        <v>WRC</v>
      </c>
      <c r="E37" s="43">
        <f>AJAT!E27</f>
        <v>0.4079861111111111</v>
      </c>
      <c r="F37" s="43">
        <f>AJAT!F27</f>
        <v>0.40842592592592591</v>
      </c>
      <c r="G37" s="44">
        <f>SUM(F37-E37)</f>
        <v>4.3981481481480955E-4</v>
      </c>
      <c r="H37" s="44"/>
      <c r="I37" s="43">
        <f>AJAT!I27</f>
        <v>0.41388888888888892</v>
      </c>
      <c r="J37" s="43">
        <f>AJAT!J27</f>
        <v>0.41504629629629625</v>
      </c>
      <c r="K37" s="44">
        <f>SUM(J37-I37)</f>
        <v>1.1574074074073293E-3</v>
      </c>
      <c r="L37" s="44"/>
      <c r="M37" s="43">
        <f>AJAT!M27</f>
        <v>0.47430555555555554</v>
      </c>
      <c r="N37" s="43">
        <f>AJAT!N27</f>
        <v>0.47520833333333329</v>
      </c>
      <c r="O37" s="44">
        <f>SUM(N37-M37)</f>
        <v>9.0277777777775237E-4</v>
      </c>
      <c r="P37" s="44"/>
      <c r="Q37" s="43">
        <f>AJAT!Q27</f>
        <v>0.51388888888888895</v>
      </c>
      <c r="R37" s="43">
        <f>AJAT!R27</f>
        <v>0.51506944444444447</v>
      </c>
      <c r="S37" s="44">
        <f>SUM(R37-Q37)</f>
        <v>1.1805555555555181E-3</v>
      </c>
      <c r="T37" s="44"/>
      <c r="U37" s="43">
        <f>AJAT!U27</f>
        <v>0.52118055555555554</v>
      </c>
      <c r="V37" s="43">
        <f>AJAT!V27</f>
        <v>0.52199074074074081</v>
      </c>
      <c r="W37" s="44">
        <f>SUM(V37-U37)</f>
        <v>8.1018518518527483E-4</v>
      </c>
      <c r="X37" s="44"/>
      <c r="Y37" s="43">
        <f>AJAT!Y27</f>
        <v>0.56770833333333337</v>
      </c>
      <c r="Z37" s="43">
        <f>AJAT!Z27</f>
        <v>0.56921296296296298</v>
      </c>
      <c r="AA37" s="44">
        <f>SUM(Z37-Y37)</f>
        <v>1.5046296296296058E-3</v>
      </c>
      <c r="AB37" s="44"/>
      <c r="AC37" s="43">
        <f>AJAT!AC27</f>
        <v>0.5961805555555556</v>
      </c>
      <c r="AD37" s="43">
        <f>AJAT!AD27</f>
        <v>0.59694444444444439</v>
      </c>
      <c r="AE37" s="44">
        <f>SUM(AD37-AC37)</f>
        <v>7.6388888888878625E-4</v>
      </c>
      <c r="AF37" s="94">
        <f>SUM(AE37+AA37+W37+S37+O37+K37+G37)</f>
        <v>6.7592592592590761E-3</v>
      </c>
      <c r="AG37" s="3">
        <f t="shared" si="0"/>
        <v>1.1574074074044427E-4</v>
      </c>
      <c r="AI37" s="3">
        <f t="shared" si="2"/>
        <v>1.6435185185182943E-3</v>
      </c>
    </row>
    <row r="38" spans="1:35" ht="15.75" x14ac:dyDescent="0.25">
      <c r="A38" s="57">
        <v>86</v>
      </c>
      <c r="B38" s="58" t="str">
        <f>Lähtöluettelo!B75</f>
        <v>Gharib Ikni </v>
      </c>
      <c r="C38" s="58" t="str">
        <f>Lähtöluettelo!C75</f>
        <v>       Polkupyörä</v>
      </c>
      <c r="D38" s="42" t="str">
        <f>Lähtöluettelo!D75</f>
        <v>WRC</v>
      </c>
      <c r="E38" s="43">
        <f>AJAT!E84</f>
        <v>0.42569444444444443</v>
      </c>
      <c r="F38" s="43">
        <f>AJAT!F84</f>
        <v>0.42621527777777773</v>
      </c>
      <c r="G38" s="44">
        <f>SUM(F38-E38)</f>
        <v>5.2083333333330373E-4</v>
      </c>
      <c r="H38" s="44"/>
      <c r="I38" s="43">
        <f>AJAT!I84</f>
        <v>0.43055555555555558</v>
      </c>
      <c r="J38" s="43">
        <f>AJAT!J84</f>
        <v>0.43182870370370369</v>
      </c>
      <c r="K38" s="44">
        <f>SUM(J38-I38)</f>
        <v>1.2731481481481066E-3</v>
      </c>
      <c r="L38" s="44"/>
      <c r="M38" s="43">
        <f>AJAT!M84</f>
        <v>0.47083333333333338</v>
      </c>
      <c r="N38" s="43">
        <f>AJAT!N84</f>
        <v>0.47181712962962963</v>
      </c>
      <c r="O38" s="44">
        <f>SUM(N38-M38)</f>
        <v>9.8379629629624654E-4</v>
      </c>
      <c r="P38" s="44"/>
      <c r="Q38" s="43">
        <f>AJAT!Q84</f>
        <v>0.51006944444444446</v>
      </c>
      <c r="R38" s="43">
        <f>AJAT!R84</f>
        <v>0.51135416666666667</v>
      </c>
      <c r="S38" s="44">
        <f>SUM(R38-Q38)</f>
        <v>1.284722222222201E-3</v>
      </c>
      <c r="T38" s="44"/>
      <c r="U38" s="43">
        <f>AJAT!U84</f>
        <v>0.51736111111111105</v>
      </c>
      <c r="V38" s="43">
        <f>AJAT!V84</f>
        <v>0.51825231481481482</v>
      </c>
      <c r="W38" s="44">
        <f>SUM(V38-U38)</f>
        <v>8.91203703703769E-4</v>
      </c>
      <c r="X38" s="44"/>
      <c r="Y38" s="43">
        <f>AJAT!Y84</f>
        <v>0.56423611111111105</v>
      </c>
      <c r="Z38" s="43">
        <f>AJAT!Z84</f>
        <v>0.56525462962962958</v>
      </c>
      <c r="AA38" s="44">
        <f>SUM(Z38-Y38)</f>
        <v>1.0185185185185297E-3</v>
      </c>
      <c r="AB38" s="44"/>
      <c r="AC38" s="43">
        <f>AJAT!AC84</f>
        <v>0.59236111111111112</v>
      </c>
      <c r="AD38" s="43">
        <f>AJAT!AD84</f>
        <v>0.59314814814814809</v>
      </c>
      <c r="AE38" s="44">
        <f>SUM(AD38-AC38)</f>
        <v>7.8703703703697503E-4</v>
      </c>
      <c r="AF38" s="94">
        <f>SUM(AE38+AA38+W38+S38+O38+K38+G38)</f>
        <v>6.7592592592591316E-3</v>
      </c>
      <c r="AG38" s="3">
        <f t="shared" si="0"/>
        <v>5.5511151231257827E-17</v>
      </c>
      <c r="AI38" s="3">
        <f t="shared" si="2"/>
        <v>1.6435185185183498E-3</v>
      </c>
    </row>
    <row r="39" spans="1:35" ht="15.75" x14ac:dyDescent="0.25">
      <c r="A39" s="57">
        <v>44</v>
      </c>
      <c r="B39" s="58" t="str">
        <f>Lähtöluettelo!B37</f>
        <v>Topi Luhtinen *</v>
      </c>
      <c r="C39" s="58" t="str">
        <f>Lähtöluettelo!C37</f>
        <v>       Tunturi</v>
      </c>
      <c r="D39" s="42" t="str">
        <f>Lähtöluettelo!D37</f>
        <v>WRC</v>
      </c>
      <c r="E39" s="43">
        <f>AJAT!E42</f>
        <v>0.41319444444444442</v>
      </c>
      <c r="F39" s="43">
        <f>AJAT!F42</f>
        <v>0.41369212962962965</v>
      </c>
      <c r="G39" s="44">
        <f>SUM(F39-E39)</f>
        <v>4.9768518518522598E-4</v>
      </c>
      <c r="H39" s="44"/>
      <c r="I39" s="43">
        <f>AJAT!I42</f>
        <v>0.41805555555555557</v>
      </c>
      <c r="J39" s="43">
        <f>AJAT!J42</f>
        <v>0.41930555555555554</v>
      </c>
      <c r="K39" s="44">
        <f>SUM(J39-I39)</f>
        <v>1.2499999999999734E-3</v>
      </c>
      <c r="L39" s="44"/>
      <c r="M39" s="43">
        <f>AJAT!M42</f>
        <v>0.45833333333333331</v>
      </c>
      <c r="N39" s="43">
        <f>AJAT!N42</f>
        <v>0.45937500000000003</v>
      </c>
      <c r="O39" s="44">
        <f>SUM(N39-M39)</f>
        <v>1.0416666666667185E-3</v>
      </c>
      <c r="P39" s="44"/>
      <c r="Q39" s="43">
        <f>AJAT!Q42</f>
        <v>0.49756944444444445</v>
      </c>
      <c r="R39" s="43">
        <f>AJAT!R42</f>
        <v>0.49881944444444443</v>
      </c>
      <c r="S39" s="44">
        <f>SUM(R39-Q39)</f>
        <v>1.2499999999999734E-3</v>
      </c>
      <c r="T39" s="44"/>
      <c r="U39" s="43">
        <f>AJAT!U42</f>
        <v>0.50416666666666665</v>
      </c>
      <c r="V39" s="43">
        <f>AJAT!V42</f>
        <v>0.50504629629629627</v>
      </c>
      <c r="W39" s="44">
        <f>SUM(V39-U39)</f>
        <v>8.796296296296191E-4</v>
      </c>
      <c r="X39" s="44"/>
      <c r="Y39" s="43">
        <f>AJAT!Y42</f>
        <v>0.57326388888888891</v>
      </c>
      <c r="Z39" s="43">
        <f>AJAT!Z42</f>
        <v>0.5742708333333334</v>
      </c>
      <c r="AA39" s="44">
        <f>SUM(Z39-Y39)</f>
        <v>1.0069444444444908E-3</v>
      </c>
      <c r="AB39" s="44"/>
      <c r="AC39" s="43">
        <f>AJAT!AC42</f>
        <v>0.60138888888888886</v>
      </c>
      <c r="AD39" s="43">
        <f>AJAT!AD42</f>
        <v>0.60222222222222221</v>
      </c>
      <c r="AE39" s="44">
        <f>SUM(AD39-AC39)</f>
        <v>8.3333333333335258E-4</v>
      </c>
      <c r="AF39" s="94">
        <f>SUM(AE39+AA39+W39+S39+O39+K39+G39)</f>
        <v>6.7592592592593537E-3</v>
      </c>
      <c r="AG39" s="3">
        <f t="shared" si="0"/>
        <v>2.2204460492503131E-16</v>
      </c>
      <c r="AI39" s="3">
        <f t="shared" si="2"/>
        <v>1.6435185185185719E-3</v>
      </c>
    </row>
    <row r="40" spans="1:35" ht="15.75" x14ac:dyDescent="0.25">
      <c r="A40" s="98">
        <v>61</v>
      </c>
      <c r="B40" s="99" t="str">
        <f>Lähtöluettelo!B53</f>
        <v>Lauri lehto</v>
      </c>
      <c r="C40" s="99" t="str">
        <f>Lähtöluettelo!C53</f>
        <v>       Mummomalli</v>
      </c>
      <c r="D40" s="100" t="str">
        <f>Lähtöluettelo!D53</f>
        <v>Historic</v>
      </c>
      <c r="E40" s="101">
        <f>AJAT!E59</f>
        <v>0.41840277777777773</v>
      </c>
      <c r="F40" s="101">
        <f>AJAT!F59</f>
        <v>0.41892361111111115</v>
      </c>
      <c r="G40" s="48">
        <f>SUM(F40-E40)</f>
        <v>5.2083333333341475E-4</v>
      </c>
      <c r="H40" s="48"/>
      <c r="I40" s="101">
        <f>AJAT!I59</f>
        <v>0.42326388888888888</v>
      </c>
      <c r="J40" s="101">
        <f>AJAT!J59</f>
        <v>0.42444444444444446</v>
      </c>
      <c r="K40" s="48">
        <f>SUM(J40-I40)</f>
        <v>1.1805555555555736E-3</v>
      </c>
      <c r="L40" s="48"/>
      <c r="M40" s="101">
        <f>AJAT!M59</f>
        <v>0.46354166666666669</v>
      </c>
      <c r="N40" s="101">
        <f>AJAT!N59</f>
        <v>0.46453703703703703</v>
      </c>
      <c r="O40" s="48">
        <f>SUM(N40-M40)</f>
        <v>9.9537037037034093E-4</v>
      </c>
      <c r="P40" s="48"/>
      <c r="Q40" s="101">
        <f>AJAT!Q59</f>
        <v>0.50277777777777777</v>
      </c>
      <c r="R40" s="101">
        <f>AJAT!R59</f>
        <v>0.50402777777777774</v>
      </c>
      <c r="S40" s="48">
        <f>SUM(R40-Q40)</f>
        <v>1.2499999999999734E-3</v>
      </c>
      <c r="T40" s="48"/>
      <c r="U40" s="101">
        <f>AJAT!U59</f>
        <v>0.51006944444444446</v>
      </c>
      <c r="V40" s="101">
        <f>AJAT!V59</f>
        <v>0.51090277777777782</v>
      </c>
      <c r="W40" s="48">
        <f>SUM(V40-U40)</f>
        <v>8.3333333333335258E-4</v>
      </c>
      <c r="X40" s="48"/>
      <c r="Y40" s="101">
        <f>AJAT!Y59</f>
        <v>0.55694444444444446</v>
      </c>
      <c r="Z40" s="101">
        <f>AJAT!Z59</f>
        <v>0.55803240740740734</v>
      </c>
      <c r="AA40" s="48">
        <f>SUM(Z40-Y40)</f>
        <v>1.087962962962874E-3</v>
      </c>
      <c r="AB40" s="48"/>
      <c r="AC40" s="101">
        <f>AJAT!AC59</f>
        <v>0.60659722222222223</v>
      </c>
      <c r="AD40" s="101">
        <f>AJAT!AD59</f>
        <v>0.60750000000000004</v>
      </c>
      <c r="AE40" s="48">
        <f>SUM(AD40-AC40)</f>
        <v>9.0277777777780788E-4</v>
      </c>
      <c r="AF40" s="95">
        <f>SUM(AE40+AA40+W40+S40+O40+K40+G40)</f>
        <v>6.770833333333337E-3</v>
      </c>
      <c r="AG40" s="3">
        <f t="shared" si="0"/>
        <v>1.1574074073983365E-5</v>
      </c>
      <c r="AI40" s="3">
        <f t="shared" si="2"/>
        <v>1.6550925925925553E-3</v>
      </c>
    </row>
    <row r="41" spans="1:35" ht="15.75" x14ac:dyDescent="0.25">
      <c r="A41" s="98">
        <v>52</v>
      </c>
      <c r="B41" s="99" t="str">
        <f>Lähtöluettelo!B44</f>
        <v>Arto Tuominen </v>
      </c>
      <c r="C41" s="99" t="str">
        <f>Lähtöluettelo!C44</f>
        <v>       Nisula HRT</v>
      </c>
      <c r="D41" s="100" t="str">
        <f>Lähtöluettelo!D44</f>
        <v>Historic</v>
      </c>
      <c r="E41" s="101">
        <f>AJAT!E50</f>
        <v>0.41562499999999997</v>
      </c>
      <c r="F41" s="101">
        <f>AJAT!F50</f>
        <v>0.41614583333333338</v>
      </c>
      <c r="G41" s="48">
        <f>SUM(F41-E41)</f>
        <v>5.2083333333341475E-4</v>
      </c>
      <c r="H41" s="48"/>
      <c r="I41" s="101">
        <f>AJAT!I50</f>
        <v>0.4201388888888889</v>
      </c>
      <c r="J41" s="101">
        <f>AJAT!J50</f>
        <v>0.42137731481481483</v>
      </c>
      <c r="K41" s="48">
        <f>SUM(J41-I41)</f>
        <v>1.2384259259259345E-3</v>
      </c>
      <c r="L41" s="48"/>
      <c r="M41" s="101">
        <f>AJAT!M50</f>
        <v>0.46076388888888892</v>
      </c>
      <c r="N41" s="101">
        <f>AJAT!N50</f>
        <v>0.46172453703703703</v>
      </c>
      <c r="O41" s="48">
        <f>SUM(N41-M41)</f>
        <v>9.6064814814811328E-4</v>
      </c>
      <c r="P41" s="48"/>
      <c r="Q41" s="101">
        <f>AJAT!Q50</f>
        <v>0.5</v>
      </c>
      <c r="R41" s="101">
        <f>AJAT!R50</f>
        <v>0.50123842592592593</v>
      </c>
      <c r="S41" s="48">
        <f>SUM(R41-Q41)</f>
        <v>1.2384259259259345E-3</v>
      </c>
      <c r="T41" s="48"/>
      <c r="U41" s="101">
        <f>AJAT!U50</f>
        <v>0.5072916666666667</v>
      </c>
      <c r="V41" s="101">
        <f>AJAT!V50</f>
        <v>0.50815972222222217</v>
      </c>
      <c r="W41" s="48">
        <f>SUM(V41-U41)</f>
        <v>8.680555555554692E-4</v>
      </c>
      <c r="X41" s="48"/>
      <c r="Y41" s="101">
        <f>AJAT!Y50</f>
        <v>0.57500000000000007</v>
      </c>
      <c r="Z41" s="101">
        <f>AJAT!Z50</f>
        <v>0.57609953703703709</v>
      </c>
      <c r="AA41" s="48">
        <f>SUM(Z41-Y41)</f>
        <v>1.0995370370370239E-3</v>
      </c>
      <c r="AB41" s="48"/>
      <c r="AC41" s="101">
        <f>AJAT!AC50</f>
        <v>0.60381944444444446</v>
      </c>
      <c r="AD41" s="101">
        <f>AJAT!AD50</f>
        <v>0.60481481481481481</v>
      </c>
      <c r="AE41" s="48">
        <f>SUM(AD41-AC41)</f>
        <v>9.9537037037034093E-4</v>
      </c>
      <c r="AF41" s="95">
        <f>SUM(AE41+AA41+W41+S41+O41+K41+G41)</f>
        <v>6.921296296296231E-3</v>
      </c>
      <c r="AG41" s="3">
        <f t="shared" si="0"/>
        <v>1.5046296296289396E-4</v>
      </c>
      <c r="AI41" s="3">
        <f t="shared" si="2"/>
        <v>1.8055555555554492E-3</v>
      </c>
    </row>
    <row r="42" spans="1:35" ht="15.75" x14ac:dyDescent="0.25">
      <c r="A42" s="98">
        <v>58</v>
      </c>
      <c r="B42" s="99" t="str">
        <f>Lähtöluettelo!B50</f>
        <v>Osmo Laitila</v>
      </c>
      <c r="C42" s="99" t="str">
        <f>Lähtöluettelo!C50</f>
        <v>       Legendary Yosemite</v>
      </c>
      <c r="D42" s="100" t="str">
        <f>Lähtöluettelo!D50</f>
        <v>Historic</v>
      </c>
      <c r="E42" s="101">
        <f>AJAT!E56</f>
        <v>0.41736111111111113</v>
      </c>
      <c r="F42" s="101">
        <f>AJAT!F56</f>
        <v>0.41790509259259262</v>
      </c>
      <c r="G42" s="48">
        <f>SUM(F42-E42)</f>
        <v>5.439814814814925E-4</v>
      </c>
      <c r="H42" s="48"/>
      <c r="I42" s="101">
        <f>AJAT!I56</f>
        <v>0.421875</v>
      </c>
      <c r="J42" s="101">
        <f>AJAT!J56</f>
        <v>0.42302083333333335</v>
      </c>
      <c r="K42" s="48">
        <f>SUM(J42-I42)</f>
        <v>1.1458333333333459E-3</v>
      </c>
      <c r="L42" s="48"/>
      <c r="M42" s="101">
        <f>AJAT!M56</f>
        <v>0.46249999999999997</v>
      </c>
      <c r="N42" s="101">
        <f>AJAT!N56</f>
        <v>0.46336805555555555</v>
      </c>
      <c r="O42" s="48">
        <f>SUM(N42-M42)</f>
        <v>8.6805555555558023E-4</v>
      </c>
      <c r="P42" s="48"/>
      <c r="Q42" s="101">
        <f>AJAT!Q56</f>
        <v>0.50173611111111105</v>
      </c>
      <c r="R42" s="101">
        <f>AJAT!R56</f>
        <v>0.50298611111111113</v>
      </c>
      <c r="S42" s="48">
        <f>SUM(R42-Q42)</f>
        <v>1.2500000000000844E-3</v>
      </c>
      <c r="T42" s="48"/>
      <c r="U42" s="101">
        <f>AJAT!U56</f>
        <v>0.50902777777777775</v>
      </c>
      <c r="V42" s="101">
        <f>AJAT!V56</f>
        <v>0.50991898148148151</v>
      </c>
      <c r="W42" s="48">
        <f>SUM(V42-U42)</f>
        <v>8.91203703703769E-4</v>
      </c>
      <c r="X42" s="48"/>
      <c r="Y42" s="101">
        <f>AJAT!Y56</f>
        <v>0.57673611111111112</v>
      </c>
      <c r="Z42" s="101">
        <f>AJAT!Z56</f>
        <v>0.57800925925925928</v>
      </c>
      <c r="AA42" s="48">
        <f>SUM(Z42-Y42)</f>
        <v>1.2731481481481621E-3</v>
      </c>
      <c r="AB42" s="48"/>
      <c r="AC42" s="101">
        <f>AJAT!AC56</f>
        <v>0.60555555555555551</v>
      </c>
      <c r="AD42" s="101">
        <f>AJAT!AD56</f>
        <v>0.60652777777777778</v>
      </c>
      <c r="AE42" s="48">
        <f>SUM(AD42-AC42)</f>
        <v>9.7222222222226318E-4</v>
      </c>
      <c r="AF42" s="95">
        <f>SUM(AE42+AA42+W42+S42+O42+K42+G42)</f>
        <v>6.9444444444446973E-3</v>
      </c>
      <c r="AG42" s="3">
        <f t="shared" si="0"/>
        <v>2.314814814846633E-5</v>
      </c>
      <c r="AI42" s="3">
        <f t="shared" si="2"/>
        <v>1.8287037037039156E-3</v>
      </c>
    </row>
    <row r="43" spans="1:35" ht="15.75" x14ac:dyDescent="0.25">
      <c r="A43" s="59">
        <v>33</v>
      </c>
      <c r="B43" s="60" t="str">
        <f>Lähtöluettelo!B27</f>
        <v>Teppo Mäkinen *</v>
      </c>
      <c r="C43" s="60" t="str">
        <f>Lähtöluettelo!C27</f>
        <v>       Gary Fisher</v>
      </c>
      <c r="D43" s="49" t="str">
        <f>Lähtöluettelo!D27</f>
        <v>S-WRC</v>
      </c>
      <c r="E43" s="50">
        <f>AJAT!E31</f>
        <v>0.40868055555555555</v>
      </c>
      <c r="F43" s="50">
        <f>AJAT!F31</f>
        <v>0.40915509259259258</v>
      </c>
      <c r="G43" s="51">
        <f>SUM(F43-E43)</f>
        <v>4.745370370370372E-4</v>
      </c>
      <c r="H43" s="51"/>
      <c r="I43" s="50">
        <f>AJAT!I31</f>
        <v>0.4145833333333333</v>
      </c>
      <c r="J43" s="50">
        <f>AJAT!J31</f>
        <v>0.41578703703703707</v>
      </c>
      <c r="K43" s="51">
        <f>SUM(J43-I43)</f>
        <v>1.2037037037037623E-3</v>
      </c>
      <c r="L43" s="51"/>
      <c r="M43" s="50">
        <f>AJAT!M31</f>
        <v>0.4548611111111111</v>
      </c>
      <c r="N43" s="50">
        <f>AJAT!N31</f>
        <v>0.45597222222222222</v>
      </c>
      <c r="O43" s="51">
        <f>SUM(N43-M43)</f>
        <v>1.1111111111111183E-3</v>
      </c>
      <c r="P43" s="51"/>
      <c r="Q43" s="50">
        <f>AJAT!Q31</f>
        <v>0.51458333333333328</v>
      </c>
      <c r="R43" s="50">
        <f>AJAT!R31</f>
        <v>0.51579861111111114</v>
      </c>
      <c r="S43" s="51">
        <f>SUM(R43-Q43)</f>
        <v>1.2152777777778567E-3</v>
      </c>
      <c r="T43" s="51"/>
      <c r="U43" s="50">
        <f>AJAT!U31</f>
        <v>0.52187499999999998</v>
      </c>
      <c r="V43" s="50">
        <f>AJAT!V31</f>
        <v>0.52269675925925929</v>
      </c>
      <c r="W43" s="51">
        <f>SUM(V43-U43)</f>
        <v>8.217592592593137E-4</v>
      </c>
      <c r="X43" s="51"/>
      <c r="Y43" s="50">
        <f>AJAT!Y31</f>
        <v>0.56840277777777781</v>
      </c>
      <c r="Z43" s="50">
        <f>AJAT!Z31</f>
        <v>0.56972222222222224</v>
      </c>
      <c r="AA43" s="51">
        <f>SUM(Z43-Y43)</f>
        <v>1.3194444444444287E-3</v>
      </c>
      <c r="AB43" s="51"/>
      <c r="AC43" s="50">
        <f>AJAT!AC31</f>
        <v>0.59722222222222221</v>
      </c>
      <c r="AD43" s="50">
        <f>AJAT!AD31</f>
        <v>0.59805555555555556</v>
      </c>
      <c r="AE43" s="51">
        <f>SUM(AD43-AC43)</f>
        <v>8.3333333333335258E-4</v>
      </c>
      <c r="AF43" s="93">
        <f>SUM(AE43+AA43+W43+S43+O43+K43+G43)</f>
        <v>6.9791666666668695E-3</v>
      </c>
      <c r="AG43" s="3">
        <f t="shared" si="0"/>
        <v>3.4722222222172139E-5</v>
      </c>
      <c r="AI43" s="3">
        <f t="shared" si="2"/>
        <v>1.8634259259260877E-3</v>
      </c>
    </row>
    <row r="44" spans="1:35" ht="15.75" x14ac:dyDescent="0.25">
      <c r="A44" s="59">
        <v>57</v>
      </c>
      <c r="B44" s="60" t="str">
        <f>Lähtöluettelo!B49</f>
        <v>Vesa Manninen</v>
      </c>
      <c r="C44" s="60" t="str">
        <f>Lähtöluettelo!C49</f>
        <v>       DBS Metro(sexual)-96</v>
      </c>
      <c r="D44" s="49" t="str">
        <f>Lähtöluettelo!D49</f>
        <v>S-WRC</v>
      </c>
      <c r="E44" s="50">
        <f>AJAT!E55</f>
        <v>0.41701388888888885</v>
      </c>
      <c r="F44" s="50">
        <f>AJAT!F55</f>
        <v>0.41746527777777781</v>
      </c>
      <c r="G44" s="51">
        <f>SUM(F44-E44)</f>
        <v>4.5138888888895945E-4</v>
      </c>
      <c r="H44" s="51"/>
      <c r="I44" s="50">
        <f>AJAT!I55</f>
        <v>0.42152777777777778</v>
      </c>
      <c r="J44" s="50">
        <f>AJAT!J55</f>
        <v>0.42336805555555551</v>
      </c>
      <c r="K44" s="51">
        <f>SUM(J44-I44)</f>
        <v>1.8402777777777324E-3</v>
      </c>
      <c r="L44" s="51"/>
      <c r="M44" s="50">
        <f>AJAT!M55</f>
        <v>0.4621527777777778</v>
      </c>
      <c r="N44" s="50">
        <f>AJAT!N55</f>
        <v>0.46312500000000001</v>
      </c>
      <c r="O44" s="51">
        <f>SUM(N44-M44)</f>
        <v>9.7222222222220767E-4</v>
      </c>
      <c r="P44" s="51"/>
      <c r="Q44" s="50">
        <f>AJAT!Q55</f>
        <v>0.50138888888888888</v>
      </c>
      <c r="R44" s="50">
        <f>AJAT!R55</f>
        <v>0.50258101851851855</v>
      </c>
      <c r="S44" s="51">
        <f>SUM(R44-Q44)</f>
        <v>1.192129629629668E-3</v>
      </c>
      <c r="T44" s="51"/>
      <c r="U44" s="50">
        <f>AJAT!U55</f>
        <v>0.50868055555555558</v>
      </c>
      <c r="V44" s="50">
        <f>AJAT!V55</f>
        <v>0.50950231481481478</v>
      </c>
      <c r="W44" s="51">
        <f>SUM(V44-U44)</f>
        <v>8.2175925925920268E-4</v>
      </c>
      <c r="X44" s="51"/>
      <c r="Y44" s="50">
        <f>AJAT!Y55</f>
        <v>0.57638888888888895</v>
      </c>
      <c r="Z44" s="50">
        <f>AJAT!Z55</f>
        <v>0.57739583333333333</v>
      </c>
      <c r="AA44" s="51">
        <f>SUM(Z44-Y44)</f>
        <v>1.0069444444443798E-3</v>
      </c>
      <c r="AB44" s="51"/>
      <c r="AC44" s="50">
        <f>AJAT!AC55</f>
        <v>0.60520833333333335</v>
      </c>
      <c r="AD44" s="50">
        <f>AJAT!AD55</f>
        <v>0.60603009259259266</v>
      </c>
      <c r="AE44" s="51">
        <f>SUM(AD44-AC44)</f>
        <v>8.217592592593137E-4</v>
      </c>
      <c r="AF44" s="93">
        <f>SUM(AE44+AA44+W44+S44+O44+K44+G44)</f>
        <v>7.1064814814814636E-3</v>
      </c>
      <c r="AG44" s="3">
        <f t="shared" si="0"/>
        <v>1.2731481481459417E-4</v>
      </c>
      <c r="AI44" s="3">
        <f t="shared" si="2"/>
        <v>1.9907407407406819E-3</v>
      </c>
    </row>
    <row r="45" spans="1:35" ht="15.75" x14ac:dyDescent="0.25">
      <c r="A45" s="98">
        <v>67</v>
      </c>
      <c r="B45" s="99" t="str">
        <f>Lähtöluettelo!B59</f>
        <v>Antti Kihlström </v>
      </c>
      <c r="C45" s="99" t="str">
        <f>Lähtöluettelo!C59</f>
        <v>       Hirmunen</v>
      </c>
      <c r="D45" s="100" t="str">
        <f>Lähtöluettelo!D59</f>
        <v>Historic</v>
      </c>
      <c r="E45" s="101">
        <f>AJAT!E65</f>
        <v>0.42048611111111112</v>
      </c>
      <c r="F45" s="101">
        <f>AJAT!F65</f>
        <v>0.42119212962962965</v>
      </c>
      <c r="G45" s="48">
        <f>SUM(F45-E45)</f>
        <v>7.0601851851853636E-4</v>
      </c>
      <c r="H45" s="48"/>
      <c r="I45" s="101">
        <f>AJAT!I65</f>
        <v>0.42534722222222227</v>
      </c>
      <c r="J45" s="101">
        <f>AJAT!J65</f>
        <v>0.42657407407407405</v>
      </c>
      <c r="K45" s="48">
        <f>SUM(J45-I45)</f>
        <v>1.2268518518517846E-3</v>
      </c>
      <c r="L45" s="48"/>
      <c r="M45" s="101">
        <f>AJAT!M65</f>
        <v>0.46562500000000001</v>
      </c>
      <c r="N45" s="101">
        <f>AJAT!N65</f>
        <v>0.46664351851851849</v>
      </c>
      <c r="O45" s="48">
        <f>SUM(N45-M45)</f>
        <v>1.0185185185184742E-3</v>
      </c>
      <c r="P45" s="48"/>
      <c r="Q45" s="101">
        <f>AJAT!Q65</f>
        <v>0.50486111111111109</v>
      </c>
      <c r="R45" s="101">
        <f>AJAT!R65</f>
        <v>0.50614583333333341</v>
      </c>
      <c r="S45" s="48">
        <f>SUM(R45-Q45)</f>
        <v>1.284722222222312E-3</v>
      </c>
      <c r="T45" s="48"/>
      <c r="U45" s="101">
        <f>AJAT!U65</f>
        <v>0.51215277777777779</v>
      </c>
      <c r="V45" s="101">
        <f>AJAT!V65</f>
        <v>0.51306712962962964</v>
      </c>
      <c r="W45" s="48">
        <f>SUM(V45-U45)</f>
        <v>9.1435185185184675E-4</v>
      </c>
      <c r="X45" s="48"/>
      <c r="Y45" s="101">
        <f>AJAT!Y65</f>
        <v>0.55902777777777779</v>
      </c>
      <c r="Z45" s="101">
        <f>AJAT!Z65</f>
        <v>0.56013888888888885</v>
      </c>
      <c r="AA45" s="48">
        <f>SUM(Z45-Y45)</f>
        <v>1.1111111111110628E-3</v>
      </c>
      <c r="AB45" s="48"/>
      <c r="AC45" s="101">
        <f>AJAT!AC65</f>
        <v>0.60902777777777783</v>
      </c>
      <c r="AD45" s="101">
        <f>AJAT!AD65</f>
        <v>0.61001157407407403</v>
      </c>
      <c r="AE45" s="48">
        <f>SUM(AD45-AC45)</f>
        <v>9.8379629629619103E-4</v>
      </c>
      <c r="AF45" s="95">
        <f>SUM(AE45+AA45+W45+S45+O45+K45+G45)</f>
        <v>7.2453703703702077E-3</v>
      </c>
      <c r="AG45" s="3">
        <f t="shared" si="0"/>
        <v>1.3888888888874407E-4</v>
      </c>
      <c r="AI45" s="3">
        <f t="shared" si="2"/>
        <v>2.1296296296294259E-3</v>
      </c>
    </row>
    <row r="46" spans="1:35" ht="15.75" x14ac:dyDescent="0.25">
      <c r="A46" s="59">
        <v>23</v>
      </c>
      <c r="B46" s="60" t="str">
        <f>Lähtöluettelo!B20</f>
        <v>Juha Kontio</v>
      </c>
      <c r="C46" s="60" t="str">
        <f>Lähtöluettelo!C20</f>
        <v>       Petrol Bros Vitali S2000</v>
      </c>
      <c r="D46" s="49" t="str">
        <f>Lähtöluettelo!D20</f>
        <v>S-WRC</v>
      </c>
      <c r="E46" s="50">
        <f>AJAT!E21</f>
        <v>0.40625</v>
      </c>
      <c r="F46" s="50">
        <f>AJAT!F21</f>
        <v>0.40671296296296294</v>
      </c>
      <c r="G46" s="51">
        <f>SUM(F46-E46)</f>
        <v>4.6296296296294281E-4</v>
      </c>
      <c r="H46" s="51"/>
      <c r="I46" s="50">
        <f>AJAT!I21</f>
        <v>0.41180555555555554</v>
      </c>
      <c r="J46" s="50">
        <f>AJAT!J21</f>
        <v>0.41292824074074069</v>
      </c>
      <c r="K46" s="51">
        <f>SUM(J46-I46)</f>
        <v>1.1226851851851571E-3</v>
      </c>
      <c r="L46" s="51"/>
      <c r="M46" s="50">
        <f>AJAT!M21</f>
        <v>0.47256944444444443</v>
      </c>
      <c r="N46" s="50">
        <f>AJAT!N21</f>
        <v>0.47422453703703704</v>
      </c>
      <c r="O46" s="51">
        <f>SUM(N46-M46)</f>
        <v>1.6550925925926108E-3</v>
      </c>
      <c r="P46" s="51"/>
      <c r="Q46" s="50">
        <f>AJAT!Q21</f>
        <v>0.51215277777777779</v>
      </c>
      <c r="R46" s="50">
        <f>AJAT!R21</f>
        <v>0.5133564814814815</v>
      </c>
      <c r="S46" s="51">
        <f>SUM(R46-Q46)</f>
        <v>1.2037037037037068E-3</v>
      </c>
      <c r="T46" s="51"/>
      <c r="U46" s="50">
        <f>AJAT!U21</f>
        <v>0.51944444444444449</v>
      </c>
      <c r="V46" s="50">
        <f>AJAT!V21</f>
        <v>0.52030092592592592</v>
      </c>
      <c r="W46" s="51">
        <f>SUM(V46-U46)</f>
        <v>8.5648148148143033E-4</v>
      </c>
      <c r="X46" s="51"/>
      <c r="Y46" s="50">
        <f>AJAT!Y21</f>
        <v>0.56597222222222221</v>
      </c>
      <c r="Z46" s="50">
        <f>AJAT!Z21</f>
        <v>0.56692129629629628</v>
      </c>
      <c r="AA46" s="51">
        <f>SUM(Z46-Y46)</f>
        <v>9.490740740740744E-4</v>
      </c>
      <c r="AB46" s="51"/>
      <c r="AC46" s="50">
        <f>AJAT!AC21</f>
        <v>0.59444444444444444</v>
      </c>
      <c r="AD46" s="50">
        <f>AJAT!AD21</f>
        <v>0.59548611111111105</v>
      </c>
      <c r="AE46" s="51">
        <f>SUM(AD46-AC46)</f>
        <v>1.0416666666666075E-3</v>
      </c>
      <c r="AF46" s="93">
        <f>SUM(AE46+AA46+W46+S46+O46+K46+G46)</f>
        <v>7.2916666666665297E-3</v>
      </c>
      <c r="AG46" s="3">
        <f t="shared" si="0"/>
        <v>4.6296296296322037E-5</v>
      </c>
      <c r="AI46" s="3">
        <f t="shared" si="2"/>
        <v>2.175925925925748E-3</v>
      </c>
    </row>
    <row r="47" spans="1:35" ht="15.75" x14ac:dyDescent="0.25">
      <c r="A47" s="57">
        <v>87</v>
      </c>
      <c r="B47" s="58" t="str">
        <f>Lähtöluettelo!B76</f>
        <v>Leevi Kastikainen *</v>
      </c>
      <c r="C47" s="58" t="str">
        <f>Lähtöluettelo!C76</f>
        <v>       Leevi's Kebab</v>
      </c>
      <c r="D47" s="42" t="str">
        <f>Lähtöluettelo!D76</f>
        <v>WRC</v>
      </c>
      <c r="E47" s="43">
        <f>AJAT!E85</f>
        <v>0.42604166666666665</v>
      </c>
      <c r="F47" s="43">
        <f>AJAT!F85</f>
        <v>0.42667824074074073</v>
      </c>
      <c r="G47" s="44">
        <f>SUM(F47-E47)</f>
        <v>6.3657407407408106E-4</v>
      </c>
      <c r="H47" s="44"/>
      <c r="I47" s="43">
        <f>AJAT!I85</f>
        <v>0.4309027777777778</v>
      </c>
      <c r="J47" s="43">
        <f>AJAT!J85</f>
        <v>0.43214120370370374</v>
      </c>
      <c r="K47" s="44">
        <f>SUM(J47-I47)</f>
        <v>1.2384259259259345E-3</v>
      </c>
      <c r="L47" s="44"/>
      <c r="M47" s="43">
        <f>AJAT!M85</f>
        <v>0.47118055555555555</v>
      </c>
      <c r="N47" s="43">
        <f>AJAT!N85</f>
        <v>0.4723148148148148</v>
      </c>
      <c r="O47" s="44">
        <f>SUM(N47-M47)</f>
        <v>1.1342592592592515E-3</v>
      </c>
      <c r="P47" s="44"/>
      <c r="Q47" s="43">
        <f>AJAT!Q85</f>
        <v>0.51041666666666663</v>
      </c>
      <c r="R47" s="43">
        <f>AJAT!R85</f>
        <v>0.51175925925925925</v>
      </c>
      <c r="S47" s="44">
        <f>SUM(R47-Q47)</f>
        <v>1.3425925925926174E-3</v>
      </c>
      <c r="T47" s="44"/>
      <c r="U47" s="43">
        <f>AJAT!U85</f>
        <v>0.51770833333333333</v>
      </c>
      <c r="V47" s="43">
        <f>AJAT!V85</f>
        <v>0.51862268518518517</v>
      </c>
      <c r="W47" s="44">
        <f>SUM(V47-U47)</f>
        <v>9.1435185185184675E-4</v>
      </c>
      <c r="X47" s="44"/>
      <c r="Y47" s="43">
        <f>AJAT!Y85</f>
        <v>0.56458333333333333</v>
      </c>
      <c r="Z47" s="43">
        <f>AJAT!Z85</f>
        <v>0.56568287037037035</v>
      </c>
      <c r="AA47" s="44">
        <f>SUM(Z47-Y47)</f>
        <v>1.0995370370370239E-3</v>
      </c>
      <c r="AB47" s="44"/>
      <c r="AC47" s="43">
        <f>AJAT!AC85</f>
        <v>0.59270833333333328</v>
      </c>
      <c r="AD47" s="43">
        <f>AJAT!AD85</f>
        <v>0.59372685185185181</v>
      </c>
      <c r="AE47" s="44">
        <f>SUM(AD47-AC47)</f>
        <v>1.0185185185185297E-3</v>
      </c>
      <c r="AF47" s="94">
        <f>SUM(AE47+AA47+W47+S47+O47+K47+G47)</f>
        <v>7.3842592592592848E-3</v>
      </c>
      <c r="AG47" s="3">
        <f t="shared" si="0"/>
        <v>9.2592592592755096E-5</v>
      </c>
      <c r="AI47" s="3">
        <f t="shared" si="2"/>
        <v>2.2685185185185031E-3</v>
      </c>
    </row>
    <row r="48" spans="1:35" ht="15.75" x14ac:dyDescent="0.25">
      <c r="A48" s="59">
        <v>63</v>
      </c>
      <c r="B48" s="60" t="str">
        <f>Lähtöluettelo!B55</f>
        <v>Henri Saarinen</v>
      </c>
      <c r="C48" s="60" t="str">
        <f>Lähtöluettelo!C55</f>
        <v>       Tunturi</v>
      </c>
      <c r="D48" s="49" t="str">
        <f>Lähtöluettelo!D55</f>
        <v>S-WRC</v>
      </c>
      <c r="E48" s="50">
        <f>AJAT!E61</f>
        <v>0.41909722222222223</v>
      </c>
      <c r="F48" s="50">
        <f>AJAT!F61</f>
        <v>0.41969907407407409</v>
      </c>
      <c r="G48" s="51">
        <f>SUM(F48-E48)</f>
        <v>6.0185185185185341E-4</v>
      </c>
      <c r="H48" s="51"/>
      <c r="I48" s="50">
        <f>AJAT!I61</f>
        <v>0.42395833333333338</v>
      </c>
      <c r="J48" s="50">
        <f>AJAT!J61</f>
        <v>0.42521990740740739</v>
      </c>
      <c r="K48" s="51">
        <f>SUM(J48-I48)</f>
        <v>1.2615740740740122E-3</v>
      </c>
      <c r="L48" s="51"/>
      <c r="M48" s="50">
        <f>AJAT!M61</f>
        <v>0.46423611111111113</v>
      </c>
      <c r="N48" s="50">
        <f>AJAT!N61</f>
        <v>0.46521990740740743</v>
      </c>
      <c r="O48" s="51">
        <f>SUM(N48-M48)</f>
        <v>9.8379629629630205E-4</v>
      </c>
      <c r="P48" s="51"/>
      <c r="Q48" s="50">
        <f>AJAT!Q61</f>
        <v>0.50347222222222221</v>
      </c>
      <c r="R48" s="50">
        <f>AJAT!R61</f>
        <v>0.50476851851851856</v>
      </c>
      <c r="S48" s="51">
        <f>SUM(R48-Q48)</f>
        <v>1.2962962962963509E-3</v>
      </c>
      <c r="T48" s="51"/>
      <c r="U48" s="50">
        <f>AJAT!U61</f>
        <v>0.51076388888888891</v>
      </c>
      <c r="V48" s="50">
        <f>AJAT!V61</f>
        <v>0.5116666666666666</v>
      </c>
      <c r="W48" s="51">
        <f>SUM(V48-U48)</f>
        <v>9.0277777777769685E-4</v>
      </c>
      <c r="X48" s="51"/>
      <c r="Y48" s="50">
        <f>AJAT!Y61</f>
        <v>0.55763888888888891</v>
      </c>
      <c r="Z48" s="50">
        <f>AJAT!Z61</f>
        <v>0.55893518518518526</v>
      </c>
      <c r="AA48" s="51">
        <f>SUM(Z48-Y48)</f>
        <v>1.2962962962963509E-3</v>
      </c>
      <c r="AB48" s="51"/>
      <c r="AC48" s="50">
        <f>AJAT!AC61</f>
        <v>0.60729166666666667</v>
      </c>
      <c r="AD48" s="50">
        <f>AJAT!AD61</f>
        <v>0.60837962962962966</v>
      </c>
      <c r="AE48" s="51">
        <f>SUM(AD48-AC48)</f>
        <v>1.087962962962985E-3</v>
      </c>
      <c r="AF48" s="93">
        <f>SUM(AE48+AA48+W48+S48+O48+K48+G48)</f>
        <v>7.4305555555555514E-3</v>
      </c>
      <c r="AG48" s="3">
        <f t="shared" si="0"/>
        <v>4.6296296296266526E-5</v>
      </c>
      <c r="AI48" s="3">
        <f t="shared" si="2"/>
        <v>2.3148148148147696E-3</v>
      </c>
    </row>
    <row r="49" spans="1:35" ht="15.75" x14ac:dyDescent="0.25">
      <c r="A49" s="7">
        <v>4</v>
      </c>
      <c r="B49" s="56" t="str">
        <f>Lähtöluettelo!B7</f>
        <v>Maija Tuomainen</v>
      </c>
      <c r="C49" s="56" t="str">
        <f>Lähtöluettelo!C7</f>
        <v>    Canyon</v>
      </c>
      <c r="D49" s="39" t="str">
        <f>Lähtöluettelo!D7</f>
        <v>Lady</v>
      </c>
      <c r="E49" s="40">
        <f>AJAT!E6</f>
        <v>0.40104166666666669</v>
      </c>
      <c r="F49" s="40">
        <f>AJAT!F6</f>
        <v>0.40164351851851854</v>
      </c>
      <c r="G49" s="41">
        <f>SUM(F49-E49)</f>
        <v>6.0185185185185341E-4</v>
      </c>
      <c r="H49" s="41"/>
      <c r="I49" s="40">
        <f>AJAT!I6</f>
        <v>0.40520833333333334</v>
      </c>
      <c r="J49" s="40">
        <f>AJAT!J6</f>
        <v>0.40652777777777777</v>
      </c>
      <c r="K49" s="41">
        <f>SUM(J49-I49)</f>
        <v>1.3194444444444287E-3</v>
      </c>
      <c r="L49" s="41"/>
      <c r="M49" s="40">
        <f>AJAT!M6</f>
        <v>0.45104166666666662</v>
      </c>
      <c r="N49" s="40">
        <f>AJAT!N6</f>
        <v>0.45201388888888888</v>
      </c>
      <c r="O49" s="41">
        <f>SUM(N49-M49)</f>
        <v>9.7222222222226318E-4</v>
      </c>
      <c r="P49" s="41"/>
      <c r="Q49" s="40">
        <f>AJAT!Q6</f>
        <v>0.49236111111111108</v>
      </c>
      <c r="R49" s="40">
        <f>AJAT!R6</f>
        <v>0.49364583333333334</v>
      </c>
      <c r="S49" s="41">
        <f>SUM(R49-Q49)</f>
        <v>1.2847222222222565E-3</v>
      </c>
      <c r="T49" s="41"/>
      <c r="U49" s="40">
        <f>AJAT!U6</f>
        <v>0.49895833333333334</v>
      </c>
      <c r="V49" s="40">
        <f>AJAT!V6</f>
        <v>0.49990740740740741</v>
      </c>
      <c r="W49" s="41">
        <f>SUM(V49-U49)</f>
        <v>9.490740740740744E-4</v>
      </c>
      <c r="X49" s="41"/>
      <c r="Y49" s="40">
        <f>AJAT!Y6</f>
        <v>0.55277777777777781</v>
      </c>
      <c r="Z49" s="40">
        <f>AJAT!Z6</f>
        <v>0.55407407407407405</v>
      </c>
      <c r="AA49" s="41">
        <f>SUM(Z49-Y49)</f>
        <v>1.2962962962962399E-3</v>
      </c>
      <c r="AB49" s="41"/>
      <c r="AC49" s="40">
        <f>AJAT!AC6</f>
        <v>0.58437499999999998</v>
      </c>
      <c r="AD49" s="40">
        <f>AJAT!AD6</f>
        <v>0.58554398148148146</v>
      </c>
      <c r="AE49" s="41">
        <f>SUM(AD49-AC49)</f>
        <v>1.1689814814814792E-3</v>
      </c>
      <c r="AF49" s="91">
        <f>SUM(AE49+AA49+W49+S49+O49+K49+G49)</f>
        <v>7.5925925925925952E-3</v>
      </c>
      <c r="AG49" s="3">
        <f t="shared" si="0"/>
        <v>1.6203703703704386E-4</v>
      </c>
      <c r="AI49" s="3">
        <f t="shared" si="2"/>
        <v>2.4768518518518134E-3</v>
      </c>
    </row>
    <row r="50" spans="1:35" ht="15.75" x14ac:dyDescent="0.25">
      <c r="A50" s="98">
        <v>43</v>
      </c>
      <c r="B50" s="99" t="str">
        <f>Lähtöluettelo!B36</f>
        <v>Tero Ahonen</v>
      </c>
      <c r="C50" s="99" t="str">
        <f>Lähtöluettelo!C36</f>
        <v>       Härkäpannu Tunturi</v>
      </c>
      <c r="D50" s="100" t="str">
        <f>Lähtöluettelo!D36</f>
        <v>Historic</v>
      </c>
      <c r="E50" s="101">
        <f>AJAT!E41</f>
        <v>0.4128472222222222</v>
      </c>
      <c r="F50" s="101">
        <f>AJAT!F41</f>
        <v>0.41342592592592592</v>
      </c>
      <c r="G50" s="48">
        <f>SUM(F50-E50)</f>
        <v>5.7870370370372015E-4</v>
      </c>
      <c r="H50" s="48"/>
      <c r="I50" s="101">
        <f>AJAT!I41</f>
        <v>0.41736111111111113</v>
      </c>
      <c r="J50" s="101">
        <f>AJAT!J41</f>
        <v>0.41869212962962959</v>
      </c>
      <c r="K50" s="48">
        <f>SUM(J50-I50)</f>
        <v>1.3310185185184675E-3</v>
      </c>
      <c r="L50" s="48"/>
      <c r="M50" s="101">
        <f>AJAT!M41</f>
        <v>0.45763888888888887</v>
      </c>
      <c r="N50" s="101">
        <f>AJAT!N41</f>
        <v>0.4586574074074074</v>
      </c>
      <c r="O50" s="48">
        <f>SUM(N50-M50)</f>
        <v>1.0185185185185297E-3</v>
      </c>
      <c r="P50" s="48"/>
      <c r="Q50" s="101">
        <f>AJAT!Q41</f>
        <v>0.49722222222222223</v>
      </c>
      <c r="R50" s="101">
        <f>AJAT!R41</f>
        <v>0.49863425925925925</v>
      </c>
      <c r="S50" s="48">
        <f>SUM(R50-Q50)</f>
        <v>1.4120370370370172E-3</v>
      </c>
      <c r="T50" s="48"/>
      <c r="U50" s="101">
        <f>AJAT!U41</f>
        <v>0.50381944444444449</v>
      </c>
      <c r="V50" s="101">
        <f>AJAT!V41</f>
        <v>0.50473379629629633</v>
      </c>
      <c r="W50" s="48">
        <f>SUM(V50-U50)</f>
        <v>9.1435185185184675E-4</v>
      </c>
      <c r="X50" s="48"/>
      <c r="Y50" s="101">
        <f>AJAT!Y41</f>
        <v>0.57222222222222219</v>
      </c>
      <c r="Z50" s="101">
        <f>AJAT!Z41</f>
        <v>0.57344907407407408</v>
      </c>
      <c r="AA50" s="48">
        <f>SUM(Z50-Y50)</f>
        <v>1.2268518518518956E-3</v>
      </c>
      <c r="AB50" s="48"/>
      <c r="AC50" s="101">
        <f>AJAT!AC41</f>
        <v>0.6</v>
      </c>
      <c r="AD50" s="101">
        <f>AJAT!AD41</f>
        <v>0.60122685185185187</v>
      </c>
      <c r="AE50" s="48">
        <f>SUM(AD50-AC50)</f>
        <v>1.2268518518518956E-3</v>
      </c>
      <c r="AF50" s="95">
        <f>SUM(AE50+AA50+W50+S50+O50+K50+G50)</f>
        <v>7.7083333333333726E-3</v>
      </c>
      <c r="AG50" s="3">
        <f t="shared" si="0"/>
        <v>1.1574074074077734E-4</v>
      </c>
      <c r="AI50" s="3">
        <f t="shared" si="2"/>
        <v>2.5925925925925908E-3</v>
      </c>
    </row>
    <row r="51" spans="1:35" ht="15.75" x14ac:dyDescent="0.25">
      <c r="A51" s="7">
        <v>1</v>
      </c>
      <c r="B51" s="56" t="str">
        <f>Lähtöluettelo!B4</f>
        <v>Tanja Suiteri</v>
      </c>
      <c r="C51" s="56" t="str">
        <f>Lähtöluettelo!C4</f>
        <v>    Jupiter 3v</v>
      </c>
      <c r="D51" s="39" t="str">
        <f>Lähtöluettelo!D4</f>
        <v>Lady</v>
      </c>
      <c r="E51" s="40">
        <f>AJAT!E3</f>
        <v>0.39999999999999997</v>
      </c>
      <c r="F51" s="40">
        <f>AJAT!F3</f>
        <v>0.40057870370370369</v>
      </c>
      <c r="G51" s="41">
        <f>SUM(F51-E51)</f>
        <v>5.7870370370372015E-4</v>
      </c>
      <c r="H51" s="41"/>
      <c r="I51" s="40">
        <f>AJAT!I3</f>
        <v>0.40416666666666662</v>
      </c>
      <c r="J51" s="40">
        <f>AJAT!J3</f>
        <v>0.4057291666666667</v>
      </c>
      <c r="K51" s="41">
        <f>SUM(J51-I51)</f>
        <v>1.5625000000000777E-3</v>
      </c>
      <c r="L51" s="41"/>
      <c r="M51" s="40">
        <f>AJAT!M3</f>
        <v>0.45</v>
      </c>
      <c r="N51" s="40">
        <f>AJAT!N3</f>
        <v>0.4510763888888889</v>
      </c>
      <c r="O51" s="41">
        <f>SUM(N51-M51)</f>
        <v>1.0763888888888906E-3</v>
      </c>
      <c r="P51" s="41"/>
      <c r="Q51" s="40">
        <f>AJAT!Q3</f>
        <v>0.49131944444444442</v>
      </c>
      <c r="R51" s="40">
        <f>AJAT!R3</f>
        <v>0.49277777777777776</v>
      </c>
      <c r="S51" s="41">
        <f>SUM(R51-Q51)</f>
        <v>1.4583333333333393E-3</v>
      </c>
      <c r="T51" s="41"/>
      <c r="U51" s="40">
        <f>AJAT!U3</f>
        <v>0.49791666666666662</v>
      </c>
      <c r="V51" s="40">
        <f>AJAT!V3</f>
        <v>0.49890046296296298</v>
      </c>
      <c r="W51" s="41">
        <f>SUM(V51-U51)</f>
        <v>9.8379629629635756E-4</v>
      </c>
      <c r="X51" s="41"/>
      <c r="Y51" s="40">
        <f>AJAT!Y3</f>
        <v>0.55173611111111109</v>
      </c>
      <c r="Z51" s="40">
        <f>AJAT!Z3</f>
        <v>0.55292824074074076</v>
      </c>
      <c r="AA51" s="41">
        <f>SUM(Z51-Y51)</f>
        <v>1.192129629629668E-3</v>
      </c>
      <c r="AB51" s="41"/>
      <c r="AC51" s="40">
        <f>AJAT!AC3</f>
        <v>0.58333333333333337</v>
      </c>
      <c r="AD51" s="40">
        <f>AJAT!AD3</f>
        <v>0.58420138888888895</v>
      </c>
      <c r="AE51" s="41">
        <f>SUM(AD51-AC51)</f>
        <v>8.6805555555558023E-4</v>
      </c>
      <c r="AF51" s="91">
        <f>SUM(AE51+AA51+W51+S51+O51+K51+G51)</f>
        <v>7.7199074074076335E-3</v>
      </c>
      <c r="AG51" s="3">
        <f t="shared" si="0"/>
        <v>1.157407407426092E-5</v>
      </c>
      <c r="AI51" s="3">
        <f t="shared" si="2"/>
        <v>2.6041666666668517E-3</v>
      </c>
    </row>
    <row r="52" spans="1:35" ht="15.75" x14ac:dyDescent="0.25">
      <c r="A52" s="7">
        <v>2</v>
      </c>
      <c r="B52" s="56" t="str">
        <f>Lähtöluettelo!B5</f>
        <v>Asta remes</v>
      </c>
      <c r="C52" s="56" t="str">
        <f>Lähtöluettelo!C5</f>
        <v>    Joku vanha scott</v>
      </c>
      <c r="D52" s="39" t="str">
        <f>Lähtöluettelo!D5</f>
        <v>Lady</v>
      </c>
      <c r="E52" s="40">
        <f>AJAT!E4</f>
        <v>0.40034722222222219</v>
      </c>
      <c r="F52" s="40">
        <f>AJAT!F4</f>
        <v>0.40090277777777777</v>
      </c>
      <c r="G52" s="41">
        <f>SUM(F52-E52)</f>
        <v>5.5555555555558689E-4</v>
      </c>
      <c r="H52" s="41"/>
      <c r="I52" s="40">
        <f>AJAT!I4</f>
        <v>0.4045138888888889</v>
      </c>
      <c r="J52" s="40">
        <f>AJAT!J4</f>
        <v>0.40596064814814814</v>
      </c>
      <c r="K52" s="41">
        <f>SUM(J52-I52)</f>
        <v>1.4467592592592449E-3</v>
      </c>
      <c r="L52" s="41"/>
      <c r="M52" s="40">
        <f>AJAT!M4</f>
        <v>0.45034722222222223</v>
      </c>
      <c r="N52" s="40">
        <f>AJAT!N4</f>
        <v>0.45136574074074076</v>
      </c>
      <c r="O52" s="41">
        <f>SUM(N52-M52)</f>
        <v>1.0185185185185297E-3</v>
      </c>
      <c r="P52" s="41"/>
      <c r="Q52" s="40">
        <f>AJAT!Q4</f>
        <v>0.4916666666666667</v>
      </c>
      <c r="R52" s="40">
        <f>AJAT!R4</f>
        <v>0.49304398148148149</v>
      </c>
      <c r="S52" s="41">
        <f>SUM(R52-Q52)</f>
        <v>1.3773148148147896E-3</v>
      </c>
      <c r="T52" s="41"/>
      <c r="U52" s="40">
        <f>AJAT!U4</f>
        <v>0.4982638888888889</v>
      </c>
      <c r="V52" s="40">
        <f>AJAT!V4</f>
        <v>0.4992476851851852</v>
      </c>
      <c r="W52" s="41">
        <f>SUM(V52-U52)</f>
        <v>9.8379629629630205E-4</v>
      </c>
      <c r="X52" s="41"/>
      <c r="Y52" s="40">
        <f>AJAT!Y4</f>
        <v>0.55208333333333337</v>
      </c>
      <c r="Z52" s="40">
        <f>AJAT!Z4</f>
        <v>0.55348379629629629</v>
      </c>
      <c r="AA52" s="41">
        <f>SUM(Z52-Y52)</f>
        <v>1.4004629629629228E-3</v>
      </c>
      <c r="AB52" s="41"/>
      <c r="AC52" s="40">
        <f>AJAT!AC4</f>
        <v>0.58368055555555554</v>
      </c>
      <c r="AD52" s="40">
        <f>AJAT!AD4</f>
        <v>0.58472222222222225</v>
      </c>
      <c r="AE52" s="41">
        <f>SUM(AD52-AC52)</f>
        <v>1.0416666666667185E-3</v>
      </c>
      <c r="AF52" s="91">
        <f>SUM(AE52+AA52+W52+S52+O52+K52+G52)</f>
        <v>7.8240740740740944E-3</v>
      </c>
      <c r="AG52" s="3">
        <f t="shared" si="0"/>
        <v>1.0416666666646091E-4</v>
      </c>
      <c r="AI52" s="3">
        <f t="shared" si="2"/>
        <v>2.7083333333333126E-3</v>
      </c>
    </row>
    <row r="53" spans="1:35" ht="15.75" x14ac:dyDescent="0.25">
      <c r="A53" s="59">
        <v>48</v>
      </c>
      <c r="B53" s="60" t="str">
        <f>Lähtöluettelo!B40</f>
        <v>Tuomo Nikkola</v>
      </c>
      <c r="C53" s="60" t="str">
        <f>Lähtöluettelo!C40</f>
        <v>       Pikkulamppuinen Kostaja</v>
      </c>
      <c r="D53" s="49" t="str">
        <f>Lähtöluettelo!D40</f>
        <v>S-WRC</v>
      </c>
      <c r="E53" s="50">
        <f>AJAT!E46</f>
        <v>0.41423611111111108</v>
      </c>
      <c r="F53" s="50">
        <f>AJAT!F46</f>
        <v>0.4147569444444445</v>
      </c>
      <c r="G53" s="51">
        <f>SUM(F53-E53)</f>
        <v>5.2083333333341475E-4</v>
      </c>
      <c r="H53" s="51"/>
      <c r="I53" s="50">
        <f>AJAT!I46</f>
        <v>0.41875000000000001</v>
      </c>
      <c r="J53" s="50">
        <f>AJAT!J46</f>
        <v>0.42004629629629631</v>
      </c>
      <c r="K53" s="51">
        <f>SUM(J53-I53)</f>
        <v>1.2962962962962954E-3</v>
      </c>
      <c r="L53" s="51"/>
      <c r="M53" s="50">
        <f>AJAT!M46</f>
        <v>0.45937500000000003</v>
      </c>
      <c r="N53" s="50">
        <f>AJAT!N46</f>
        <v>0.46037037037037037</v>
      </c>
      <c r="O53" s="51">
        <f>SUM(N53-M53)</f>
        <v>9.9537037037034093E-4</v>
      </c>
      <c r="P53" s="51"/>
      <c r="Q53" s="50">
        <f>AJAT!Q46</f>
        <v>0.49861111111111112</v>
      </c>
      <c r="R53" s="50">
        <f>AJAT!R46</f>
        <v>0.49990740740740741</v>
      </c>
      <c r="S53" s="51">
        <f>SUM(R53-Q53)</f>
        <v>1.2962962962962954E-3</v>
      </c>
      <c r="T53" s="51"/>
      <c r="U53" s="50">
        <f>AJAT!U46</f>
        <v>0.50590277777777781</v>
      </c>
      <c r="V53" s="50">
        <f>AJAT!V46</f>
        <v>0.50693287037037038</v>
      </c>
      <c r="W53" s="51">
        <f>SUM(V53-U53)</f>
        <v>1.0300925925925686E-3</v>
      </c>
      <c r="X53" s="51"/>
      <c r="Y53" s="50">
        <f>AJAT!Y46</f>
        <v>0.57361111111111118</v>
      </c>
      <c r="Z53" s="50">
        <f>AJAT!Z46</f>
        <v>0.57471064814814821</v>
      </c>
      <c r="AA53" s="51">
        <f>SUM(Z53-Y53)</f>
        <v>1.0995370370370239E-3</v>
      </c>
      <c r="AB53" s="51"/>
      <c r="AC53" s="50">
        <f>AJAT!AC46</f>
        <v>0.60243055555555558</v>
      </c>
      <c r="AD53" s="50">
        <f>AJAT!AD46</f>
        <v>0.60414351851851855</v>
      </c>
      <c r="AE53" s="51">
        <f>SUM(AD53-AC53)</f>
        <v>1.7129629629629717E-3</v>
      </c>
      <c r="AF53" s="93">
        <f>SUM(AE53+AA53+W53+S53+O53+K53+G53)</f>
        <v>7.9513888888889106E-3</v>
      </c>
      <c r="AG53" s="3">
        <f t="shared" si="0"/>
        <v>1.2731481481481621E-4</v>
      </c>
      <c r="AI53" s="3">
        <f t="shared" si="2"/>
        <v>2.8356481481481288E-3</v>
      </c>
    </row>
    <row r="54" spans="1:35" ht="15.75" x14ac:dyDescent="0.25">
      <c r="A54" s="59">
        <v>51</v>
      </c>
      <c r="B54" s="60" t="str">
        <f>Lähtöluettelo!B43</f>
        <v>Jaakko Lavio</v>
      </c>
      <c r="C54" s="60" t="str">
        <f>Lähtöluettelo!C43</f>
        <v>       Red schimmer (ex Rino)</v>
      </c>
      <c r="D54" s="49" t="str">
        <f>Lähtöluettelo!D43</f>
        <v>S-WRC</v>
      </c>
      <c r="E54" s="50">
        <f>AJAT!E49</f>
        <v>0.4152777777777778</v>
      </c>
      <c r="F54" s="50">
        <f>AJAT!F49</f>
        <v>0.41586805555555556</v>
      </c>
      <c r="G54" s="51">
        <f>SUM(F54-E54)</f>
        <v>5.9027777777775903E-4</v>
      </c>
      <c r="H54" s="51"/>
      <c r="I54" s="50">
        <f>AJAT!I49</f>
        <v>0.41979166666666662</v>
      </c>
      <c r="J54" s="50">
        <f>AJAT!J49</f>
        <v>0.4211805555555555</v>
      </c>
      <c r="K54" s="51">
        <f>SUM(J54-I54)</f>
        <v>1.388888888888884E-3</v>
      </c>
      <c r="L54" s="51"/>
      <c r="M54" s="50">
        <f>AJAT!M49</f>
        <v>0.4604166666666667</v>
      </c>
      <c r="N54" s="50">
        <f>AJAT!N49</f>
        <v>0.4613888888888889</v>
      </c>
      <c r="O54" s="51">
        <f>SUM(N54-M54)</f>
        <v>9.7222222222220767E-4</v>
      </c>
      <c r="P54" s="51"/>
      <c r="Q54" s="50">
        <f>AJAT!Q49</f>
        <v>0.49965277777777778</v>
      </c>
      <c r="R54" s="50">
        <f>AJAT!R49</f>
        <v>0.50099537037037034</v>
      </c>
      <c r="S54" s="51">
        <f>SUM(R54-Q54)</f>
        <v>1.3425925925925619E-3</v>
      </c>
      <c r="T54" s="51"/>
      <c r="U54" s="50">
        <f>AJAT!U49</f>
        <v>0.50694444444444442</v>
      </c>
      <c r="V54" s="50">
        <f>AJAT!V49</f>
        <v>0.50800925925925922</v>
      </c>
      <c r="W54" s="51">
        <f>SUM(V54-U54)</f>
        <v>1.0648148148147962E-3</v>
      </c>
      <c r="X54" s="51"/>
      <c r="Y54" s="50">
        <f>AJAT!Y49</f>
        <v>0.57465277777777779</v>
      </c>
      <c r="Z54" s="50">
        <f>AJAT!Z49</f>
        <v>0.57604166666666667</v>
      </c>
      <c r="AA54" s="51">
        <f>SUM(Z54-Y54)</f>
        <v>1.388888888888884E-3</v>
      </c>
      <c r="AB54" s="51"/>
      <c r="AC54" s="50">
        <f>AJAT!AC49</f>
        <v>0.60347222222222219</v>
      </c>
      <c r="AD54" s="50">
        <f>AJAT!AD49</f>
        <v>0.60469907407407408</v>
      </c>
      <c r="AE54" s="51">
        <f>SUM(AD54-AC54)</f>
        <v>1.2268518518518956E-3</v>
      </c>
      <c r="AF54" s="93">
        <f>SUM(AE54+AA54+W54+S54+O54+K54+G54)</f>
        <v>7.9745370370369884E-3</v>
      </c>
      <c r="AG54" s="3">
        <f t="shared" si="0"/>
        <v>2.3148148148077752E-5</v>
      </c>
      <c r="AI54" s="3">
        <f t="shared" si="2"/>
        <v>2.8587962962962066E-3</v>
      </c>
    </row>
    <row r="55" spans="1:35" ht="15.75" x14ac:dyDescent="0.25">
      <c r="A55" s="98">
        <v>72</v>
      </c>
      <c r="B55" s="99" t="str">
        <f>Lähtöluettelo!B64</f>
        <v>Matti Nuora *</v>
      </c>
      <c r="C55" s="99" t="str">
        <f>Lähtöluettelo!C64</f>
        <v>       Polkupyörä :)</v>
      </c>
      <c r="D55" s="100" t="str">
        <f>Lähtöluettelo!D64</f>
        <v>Historic</v>
      </c>
      <c r="E55" s="101">
        <f>AJAT!E70</f>
        <v>0.42222222222222222</v>
      </c>
      <c r="F55" s="101">
        <f>AJAT!F70</f>
        <v>0.42280092592592594</v>
      </c>
      <c r="G55" s="48">
        <f>SUM(F55-E55)</f>
        <v>5.7870370370372015E-4</v>
      </c>
      <c r="H55" s="48"/>
      <c r="I55" s="101">
        <f>AJAT!I70</f>
        <v>0.42708333333333331</v>
      </c>
      <c r="J55" s="101">
        <f>AJAT!J70</f>
        <v>0.42844907407407407</v>
      </c>
      <c r="K55" s="48">
        <f>SUM(J55-I55)</f>
        <v>1.3657407407407507E-3</v>
      </c>
      <c r="L55" s="48"/>
      <c r="M55" s="101">
        <f>AJAT!M70</f>
        <v>0.46736111111111112</v>
      </c>
      <c r="N55" s="101">
        <f>AJAT!N70</f>
        <v>0.46842592592592597</v>
      </c>
      <c r="O55" s="48">
        <f>SUM(N55-M55)</f>
        <v>1.0648148148148517E-3</v>
      </c>
      <c r="P55" s="48"/>
      <c r="Q55" s="101">
        <f>AJAT!Q70</f>
        <v>0.50659722222222225</v>
      </c>
      <c r="R55" s="101">
        <f>AJAT!R70</f>
        <v>0.50805555555555559</v>
      </c>
      <c r="S55" s="48">
        <f>SUM(R55-Q55)</f>
        <v>1.4583333333333393E-3</v>
      </c>
      <c r="T55" s="48"/>
      <c r="U55" s="101">
        <f>AJAT!U70</f>
        <v>0.51388888888888895</v>
      </c>
      <c r="V55" s="101">
        <f>AJAT!V70</f>
        <v>0.5148611111111111</v>
      </c>
      <c r="W55" s="48">
        <f>SUM(V55-U55)</f>
        <v>9.7222222222215215E-4</v>
      </c>
      <c r="X55" s="48"/>
      <c r="Y55" s="101">
        <f>AJAT!Y70</f>
        <v>0.56076388888888895</v>
      </c>
      <c r="Z55" s="101">
        <f>AJAT!Z70</f>
        <v>0.5621990740740741</v>
      </c>
      <c r="AA55" s="48">
        <f>SUM(Z55-Y55)</f>
        <v>1.4351851851851505E-3</v>
      </c>
      <c r="AB55" s="48"/>
      <c r="AC55" s="101">
        <f>AJAT!AC70</f>
        <v>0.58888888888888891</v>
      </c>
      <c r="AD55" s="101">
        <f>AJAT!AD70</f>
        <v>0.59006944444444442</v>
      </c>
      <c r="AE55" s="48">
        <f>SUM(AD55-AC55)</f>
        <v>1.1805555555555181E-3</v>
      </c>
      <c r="AF55" s="95">
        <f>SUM(AE55+AA55+W55+S55+O55+K55+G55)</f>
        <v>8.0555555555554825E-3</v>
      </c>
      <c r="AG55" s="3">
        <f t="shared" si="0"/>
        <v>8.1018518518494176E-5</v>
      </c>
      <c r="AI55" s="3">
        <f t="shared" si="2"/>
        <v>2.9398148148147007E-3</v>
      </c>
    </row>
    <row r="56" spans="1:35" ht="15.75" x14ac:dyDescent="0.25">
      <c r="A56" s="57">
        <v>68</v>
      </c>
      <c r="B56" s="58" t="str">
        <f>Lähtöluettelo!B60</f>
        <v>Reino Koskinen</v>
      </c>
      <c r="C56" s="58" t="str">
        <f>Lähtöluettelo!C60</f>
        <v>       Musta Syöjätär</v>
      </c>
      <c r="D56" s="42" t="str">
        <f>Lähtöluettelo!D60</f>
        <v>WRC</v>
      </c>
      <c r="E56" s="43">
        <f>AJAT!E66</f>
        <v>0.42083333333333334</v>
      </c>
      <c r="F56" s="43">
        <f>AJAT!F66</f>
        <v>0.42156250000000001</v>
      </c>
      <c r="G56" s="44">
        <f>SUM(F56-E56)</f>
        <v>7.2916666666666963E-4</v>
      </c>
      <c r="H56" s="44"/>
      <c r="I56" s="43">
        <f>AJAT!I66</f>
        <v>0.42569444444444443</v>
      </c>
      <c r="J56" s="43">
        <f>AJAT!J66</f>
        <v>0.42708333333333331</v>
      </c>
      <c r="K56" s="44">
        <f>SUM(J56-I56)</f>
        <v>1.388888888888884E-3</v>
      </c>
      <c r="L56" s="44"/>
      <c r="M56" s="43">
        <f>AJAT!M66</f>
        <v>0.46597222222222223</v>
      </c>
      <c r="N56" s="43">
        <f>AJAT!N66</f>
        <v>0.46697916666666667</v>
      </c>
      <c r="O56" s="44">
        <f>SUM(N56-M56)</f>
        <v>1.0069444444444353E-3</v>
      </c>
      <c r="P56" s="44"/>
      <c r="Q56" s="43">
        <f>AJAT!Q66</f>
        <v>0.50520833333333337</v>
      </c>
      <c r="R56" s="43">
        <f>AJAT!R66</f>
        <v>0.50663194444444448</v>
      </c>
      <c r="S56" s="44">
        <f>SUM(R56-Q56)</f>
        <v>1.4236111111111116E-3</v>
      </c>
      <c r="T56" s="44"/>
      <c r="U56" s="43">
        <f>AJAT!U66</f>
        <v>0.51250000000000007</v>
      </c>
      <c r="V56" s="43">
        <f>AJAT!V66</f>
        <v>0.51342592592592595</v>
      </c>
      <c r="W56" s="44">
        <f>SUM(V56-U56)</f>
        <v>9.2592592592588563E-4</v>
      </c>
      <c r="X56" s="44"/>
      <c r="Y56" s="43">
        <f>AJAT!Y66</f>
        <v>0.55937500000000007</v>
      </c>
      <c r="Z56" s="43">
        <f>AJAT!Z66</f>
        <v>0.56064814814814812</v>
      </c>
      <c r="AA56" s="44">
        <f>SUM(Z56-Y56)</f>
        <v>1.2731481481480511E-3</v>
      </c>
      <c r="AB56" s="44"/>
      <c r="AC56" s="43">
        <f>AJAT!AC66</f>
        <v>0.609375</v>
      </c>
      <c r="AD56" s="43">
        <f>AJAT!AD66</f>
        <v>0.61083333333333334</v>
      </c>
      <c r="AE56" s="44">
        <f>SUM(AD56-AC56)</f>
        <v>1.4583333333333393E-3</v>
      </c>
      <c r="AF56" s="94">
        <f>SUM(AE56+AA56+W56+S56+O56+K56+G56)</f>
        <v>8.2060185185183765E-3</v>
      </c>
      <c r="AG56" s="3">
        <f t="shared" si="0"/>
        <v>1.5046296296289396E-4</v>
      </c>
      <c r="AI56" s="3">
        <f t="shared" si="2"/>
        <v>3.0902777777775947E-3</v>
      </c>
    </row>
    <row r="57" spans="1:35" ht="15.75" x14ac:dyDescent="0.25">
      <c r="A57" s="59">
        <v>69</v>
      </c>
      <c r="B57" s="60" t="str">
        <f>Lähtöluettelo!B61</f>
        <v>Sascha Koschmieder *</v>
      </c>
      <c r="C57" s="60" t="str">
        <f>Lähtöluettelo!C61</f>
        <v>       KossuIceOne</v>
      </c>
      <c r="D57" s="49" t="str">
        <f>Lähtöluettelo!D61</f>
        <v>S-WRC</v>
      </c>
      <c r="E57" s="50">
        <f>AJAT!E67</f>
        <v>0.4211805555555555</v>
      </c>
      <c r="F57" s="50">
        <f>AJAT!F67</f>
        <v>0.42199074074074078</v>
      </c>
      <c r="G57" s="51">
        <f>SUM(F57-E57)</f>
        <v>8.1018518518527483E-4</v>
      </c>
      <c r="H57" s="51"/>
      <c r="I57" s="50">
        <f>AJAT!I67</f>
        <v>0.42604166666666665</v>
      </c>
      <c r="J57" s="50">
        <f>AJAT!J67</f>
        <v>0.42745370370370367</v>
      </c>
      <c r="K57" s="51">
        <f>SUM(J57-I57)</f>
        <v>1.4120370370370172E-3</v>
      </c>
      <c r="L57" s="51"/>
      <c r="M57" s="50">
        <f>AJAT!M67</f>
        <v>0.46631944444444445</v>
      </c>
      <c r="N57" s="50">
        <f>AJAT!N67</f>
        <v>0.46732638888888883</v>
      </c>
      <c r="O57" s="51">
        <f>SUM(N57-M57)</f>
        <v>1.0069444444443798E-3</v>
      </c>
      <c r="P57" s="51"/>
      <c r="Q57" s="50">
        <f>AJAT!Q67</f>
        <v>0.50555555555555554</v>
      </c>
      <c r="R57" s="50">
        <f>AJAT!R67</f>
        <v>0.50706018518518514</v>
      </c>
      <c r="S57" s="51">
        <f>SUM(R57-Q57)</f>
        <v>1.5046296296296058E-3</v>
      </c>
      <c r="T57" s="51"/>
      <c r="U57" s="50">
        <f>AJAT!U67</f>
        <v>0.51284722222222223</v>
      </c>
      <c r="V57" s="50">
        <f>AJAT!V67</f>
        <v>0.51380787037037035</v>
      </c>
      <c r="W57" s="51">
        <f>SUM(V57-U57)</f>
        <v>9.6064814814811328E-4</v>
      </c>
      <c r="X57" s="51"/>
      <c r="Y57" s="50">
        <f>AJAT!Y67</f>
        <v>0.55972222222222223</v>
      </c>
      <c r="Z57" s="50">
        <f>AJAT!Z67</f>
        <v>0.56115740740740738</v>
      </c>
      <c r="AA57" s="51">
        <f>SUM(Z57-Y57)</f>
        <v>1.4351851851851505E-3</v>
      </c>
      <c r="AB57" s="51"/>
      <c r="AC57" s="50">
        <f>AJAT!AC67</f>
        <v>0.61006944444444444</v>
      </c>
      <c r="AD57" s="50">
        <f>AJAT!AD67</f>
        <v>0.6113425925925926</v>
      </c>
      <c r="AE57" s="51">
        <f>SUM(AD57-AC57)</f>
        <v>1.2731481481481621E-3</v>
      </c>
      <c r="AF57" s="93">
        <f>SUM(AE57+AA57+W57+S57+O57+K57+G57)</f>
        <v>8.4027777777777035E-3</v>
      </c>
      <c r="AG57" s="3">
        <f t="shared" si="0"/>
        <v>1.9675925925932702E-4</v>
      </c>
      <c r="AI57" s="3">
        <f t="shared" si="2"/>
        <v>3.2870370370369217E-3</v>
      </c>
    </row>
    <row r="58" spans="1:35" ht="15.75" x14ac:dyDescent="0.25">
      <c r="A58" s="7">
        <v>3</v>
      </c>
      <c r="B58" s="56" t="str">
        <f>Lähtöluettelo!B6</f>
        <v>Piia Suiteri</v>
      </c>
      <c r="C58" s="56" t="str">
        <f>Lähtöluettelo!C6</f>
        <v>    Nishiki Cross hybrid 352 allroads</v>
      </c>
      <c r="D58" s="39" t="str">
        <f>Lähtöluettelo!D6</f>
        <v>Lady</v>
      </c>
      <c r="E58" s="40">
        <f>AJAT!E5</f>
        <v>0.40069444444444446</v>
      </c>
      <c r="F58" s="40">
        <f>AJAT!F5</f>
        <v>0.40144675925925927</v>
      </c>
      <c r="G58" s="41">
        <f>SUM(F58-E58)</f>
        <v>7.5231481481480289E-4</v>
      </c>
      <c r="H58" s="41"/>
      <c r="I58" s="40">
        <f>AJAT!I5</f>
        <v>0.40486111111111112</v>
      </c>
      <c r="J58" s="40">
        <f>AJAT!J5</f>
        <v>0.40616898148148151</v>
      </c>
      <c r="K58" s="41">
        <f>SUM(J58-I58)</f>
        <v>1.3078703703703898E-3</v>
      </c>
      <c r="L58" s="41"/>
      <c r="M58" s="40">
        <f>AJAT!M5</f>
        <v>0.45069444444444445</v>
      </c>
      <c r="N58" s="40">
        <f>AJAT!N5</f>
        <v>0.45171296296296298</v>
      </c>
      <c r="O58" s="41">
        <f>SUM(N58-M58)</f>
        <v>1.0185185185185297E-3</v>
      </c>
      <c r="P58" s="41"/>
      <c r="Q58" s="40">
        <f>AJAT!Q5</f>
        <v>0.49201388888888892</v>
      </c>
      <c r="R58" s="40">
        <f>AJAT!R5</f>
        <v>0.49344907407407407</v>
      </c>
      <c r="S58" s="41">
        <f>SUM(R58-Q58)</f>
        <v>1.4351851851851505E-3</v>
      </c>
      <c r="T58" s="41"/>
      <c r="U58" s="40">
        <f>AJAT!U5</f>
        <v>0.49861111111111112</v>
      </c>
      <c r="V58" s="40">
        <f>AJAT!V5</f>
        <v>0.49956018518518519</v>
      </c>
      <c r="W58" s="41">
        <f>SUM(V58-U58)</f>
        <v>9.490740740740744E-4</v>
      </c>
      <c r="X58" s="41"/>
      <c r="Y58" s="40">
        <f>AJAT!Y5</f>
        <v>0.55243055555555554</v>
      </c>
      <c r="Z58" s="40">
        <f>AJAT!Z5</f>
        <v>0.55393518518518514</v>
      </c>
      <c r="AA58" s="41">
        <f>SUM(Z58-Y58)</f>
        <v>1.5046296296296058E-3</v>
      </c>
      <c r="AB58" s="41"/>
      <c r="AC58" s="40">
        <f>AJAT!AC5</f>
        <v>0.58402777777777781</v>
      </c>
      <c r="AD58" s="40">
        <f>AJAT!AD5</f>
        <v>0.58552083333333338</v>
      </c>
      <c r="AE58" s="41">
        <f>SUM(AD58-AC58)</f>
        <v>1.4930555555555669E-3</v>
      </c>
      <c r="AF58" s="91">
        <f>SUM(AE58+AA58+W58+S58+O58+K58+G58)</f>
        <v>8.4606481481481199E-3</v>
      </c>
      <c r="AG58" s="3">
        <f t="shared" si="0"/>
        <v>5.7870370370416424E-5</v>
      </c>
      <c r="AI58" s="3">
        <f t="shared" si="2"/>
        <v>3.3449074074073382E-3</v>
      </c>
    </row>
    <row r="59" spans="1:35" ht="15.75" x14ac:dyDescent="0.25">
      <c r="A59" s="98">
        <v>76</v>
      </c>
      <c r="B59" s="99" t="str">
        <f>Lähtöluettelo!B68</f>
        <v>Aleksi Paakkarinen</v>
      </c>
      <c r="C59" s="99" t="str">
        <f>Lähtöluettelo!C68</f>
        <v>       Mummon vanha</v>
      </c>
      <c r="D59" s="100" t="str">
        <f>Lähtöluettelo!D68</f>
        <v>Historic</v>
      </c>
      <c r="E59" s="101">
        <f>AJAT!E74</f>
        <v>0.4236111111111111</v>
      </c>
      <c r="F59" s="101">
        <f>AJAT!F74</f>
        <v>0.42428240740740741</v>
      </c>
      <c r="G59" s="48">
        <f>SUM(F59-E59)</f>
        <v>6.7129629629630871E-4</v>
      </c>
      <c r="H59" s="48"/>
      <c r="I59" s="101">
        <f>AJAT!I74</f>
        <v>0.4284722222222222</v>
      </c>
      <c r="J59" s="101">
        <f>AJAT!J74</f>
        <v>0.43</v>
      </c>
      <c r="K59" s="48">
        <f>SUM(J59-I59)</f>
        <v>1.5277777777777946E-3</v>
      </c>
      <c r="L59" s="48"/>
      <c r="M59" s="101">
        <f>AJAT!M74</f>
        <v>0.46875</v>
      </c>
      <c r="N59" s="101">
        <f>AJAT!N74</f>
        <v>0.46981481481481485</v>
      </c>
      <c r="O59" s="48">
        <f>SUM(N59-M59)</f>
        <v>1.0648148148148517E-3</v>
      </c>
      <c r="P59" s="48"/>
      <c r="Q59" s="101">
        <f>AJAT!Q74</f>
        <v>0.50798611111111114</v>
      </c>
      <c r="R59" s="101">
        <f>AJAT!R74</f>
        <v>0.510625</v>
      </c>
      <c r="S59" s="48">
        <f>SUM(R59-Q59)</f>
        <v>2.6388888888888573E-3</v>
      </c>
      <c r="T59" s="48"/>
      <c r="U59" s="101">
        <f>AJAT!U74</f>
        <v>0.51527777777777783</v>
      </c>
      <c r="V59" s="101">
        <f>AJAT!V74</f>
        <v>0.51615740740740745</v>
      </c>
      <c r="W59" s="48">
        <f>SUM(V59-U59)</f>
        <v>8.796296296296191E-4</v>
      </c>
      <c r="X59" s="48"/>
      <c r="Y59" s="101">
        <f>AJAT!Y74</f>
        <v>0.56215277777777783</v>
      </c>
      <c r="Z59" s="101">
        <f>AJAT!Z74</f>
        <v>0.5631828703703704</v>
      </c>
      <c r="AA59" s="48">
        <f>SUM(Z59-Y59)</f>
        <v>1.0300925925925686E-3</v>
      </c>
      <c r="AB59" s="48"/>
      <c r="AC59" s="101">
        <f>AJAT!AC74</f>
        <v>0.59027777777777779</v>
      </c>
      <c r="AD59" s="101">
        <f>AJAT!AD74</f>
        <v>0.59113425925925933</v>
      </c>
      <c r="AE59" s="48">
        <f>SUM(AD59-AC59)</f>
        <v>8.5648148148154135E-4</v>
      </c>
      <c r="AF59" s="95">
        <f>SUM(AE59+AA59+W59+S59+O59+K59+G59)</f>
        <v>8.6689814814815414E-3</v>
      </c>
      <c r="AG59" s="3">
        <f t="shared" si="0"/>
        <v>2.0833333333342141E-4</v>
      </c>
      <c r="AI59" s="3">
        <f t="shared" si="2"/>
        <v>3.5532407407407596E-3</v>
      </c>
    </row>
    <row r="60" spans="1:35" ht="15.75" x14ac:dyDescent="0.25">
      <c r="A60" s="98">
        <v>64</v>
      </c>
      <c r="B60" s="99" t="str">
        <f>Lähtöluettelo!B56</f>
        <v>Jussi Perälä </v>
      </c>
      <c r="C60" s="99" t="str">
        <f>Lähtöluettelo!C56</f>
        <v>       Tunturi Poni</v>
      </c>
      <c r="D60" s="100" t="str">
        <f>Lähtöluettelo!D56</f>
        <v>Historic</v>
      </c>
      <c r="E60" s="101">
        <f>AJAT!E62</f>
        <v>0.41944444444444445</v>
      </c>
      <c r="F60" s="101">
        <f>AJAT!F62</f>
        <v>0.42</v>
      </c>
      <c r="G60" s="48">
        <f>SUM(F60-E60)</f>
        <v>5.5555555555553138E-4</v>
      </c>
      <c r="H60" s="48"/>
      <c r="I60" s="101">
        <f>AJAT!I62</f>
        <v>0.42430555555555555</v>
      </c>
      <c r="J60" s="101">
        <f>AJAT!J62</f>
        <v>0.42575231481481479</v>
      </c>
      <c r="K60" s="48">
        <f>SUM(J60-I60)</f>
        <v>1.4467592592592449E-3</v>
      </c>
      <c r="L60" s="48"/>
      <c r="M60" s="101">
        <f>AJAT!M62</f>
        <v>0.46458333333333335</v>
      </c>
      <c r="N60" s="101">
        <f>AJAT!N62</f>
        <v>0.46557870370370374</v>
      </c>
      <c r="O60" s="48">
        <f>SUM(N60-M60)</f>
        <v>9.9537037037039644E-4</v>
      </c>
      <c r="P60" s="48"/>
      <c r="Q60" s="101">
        <f>AJAT!Q62</f>
        <v>0.50381944444444449</v>
      </c>
      <c r="R60" s="101">
        <f>AJAT!R62</f>
        <v>0.50555555555555554</v>
      </c>
      <c r="S60" s="48">
        <f>SUM(R60-Q60)</f>
        <v>1.7361111111110494E-3</v>
      </c>
      <c r="T60" s="48"/>
      <c r="U60" s="101">
        <f>AJAT!U62</f>
        <v>0.51111111111111118</v>
      </c>
      <c r="V60" s="101">
        <f>AJAT!V62</f>
        <v>0.5121296296296296</v>
      </c>
      <c r="W60" s="48">
        <f>SUM(V60-U60)</f>
        <v>1.0185185185184187E-3</v>
      </c>
      <c r="X60" s="48"/>
      <c r="Y60" s="101">
        <f>AJAT!Y62</f>
        <v>0.55798611111111118</v>
      </c>
      <c r="Z60" s="101">
        <f>AJAT!Z62</f>
        <v>0.55935185185185188</v>
      </c>
      <c r="AA60" s="48">
        <f>SUM(Z60-Y60)</f>
        <v>1.3657407407406952E-3</v>
      </c>
      <c r="AB60" s="48"/>
      <c r="AC60" s="101">
        <f>AJAT!AC62</f>
        <v>0.60763888888888895</v>
      </c>
      <c r="AD60" s="101">
        <f>AJAT!AD62</f>
        <v>0.60920138888888886</v>
      </c>
      <c r="AE60" s="48">
        <f>SUM(AD60-AC60)</f>
        <v>1.5624999999999112E-3</v>
      </c>
      <c r="AF60" s="95">
        <f>SUM(AE60+AA60+W60+S60+O60+K60+G60)</f>
        <v>8.6805555555552472E-3</v>
      </c>
      <c r="AG60" s="3">
        <f t="shared" si="0"/>
        <v>1.1574074073705809E-5</v>
      </c>
      <c r="AI60" s="3">
        <f t="shared" si="2"/>
        <v>3.5648148148144654E-3</v>
      </c>
    </row>
    <row r="61" spans="1:35" ht="15.75" x14ac:dyDescent="0.25">
      <c r="A61" s="98">
        <v>74</v>
      </c>
      <c r="B61" s="99" t="str">
        <f>Lähtöluettelo!B66</f>
        <v>Aatu Tunturi </v>
      </c>
      <c r="C61" s="99" t="str">
        <f>Lähtöluettelo!C66</f>
        <v>       Polkupyörä</v>
      </c>
      <c r="D61" s="100" t="str">
        <f>Lähtöluettelo!D66</f>
        <v>Historic</v>
      </c>
      <c r="E61" s="101">
        <f>AJAT!E72</f>
        <v>0.42291666666666666</v>
      </c>
      <c r="F61" s="101">
        <f>AJAT!F72</f>
        <v>0.42373842592592598</v>
      </c>
      <c r="G61" s="48">
        <f>SUM(F61-E61)</f>
        <v>8.217592592593137E-4</v>
      </c>
      <c r="H61" s="48"/>
      <c r="I61" s="101">
        <f>AJAT!I72</f>
        <v>0.42777777777777781</v>
      </c>
      <c r="J61" s="101">
        <f>AJAT!J72</f>
        <v>0.42917824074074074</v>
      </c>
      <c r="K61" s="48">
        <f>SUM(J61-I61)</f>
        <v>1.4004629629629228E-3</v>
      </c>
      <c r="L61" s="48"/>
      <c r="M61" s="101">
        <f>AJAT!M72</f>
        <v>0.4680555555555555</v>
      </c>
      <c r="N61" s="101">
        <f>AJAT!N72</f>
        <v>0.46910879629629632</v>
      </c>
      <c r="O61" s="48">
        <f>SUM(N61-M61)</f>
        <v>1.0532407407408129E-3</v>
      </c>
      <c r="P61" s="48"/>
      <c r="Q61" s="101">
        <f>AJAT!Q72</f>
        <v>0.5072916666666667</v>
      </c>
      <c r="R61" s="101">
        <f>AJAT!R72</f>
        <v>0.5087962962962963</v>
      </c>
      <c r="S61" s="48">
        <f>SUM(R61-Q61)</f>
        <v>1.5046296296296058E-3</v>
      </c>
      <c r="T61" s="48"/>
      <c r="U61" s="101">
        <f>AJAT!U72</f>
        <v>0.51458333333333328</v>
      </c>
      <c r="V61" s="101">
        <f>AJAT!V72</f>
        <v>0.51560185185185181</v>
      </c>
      <c r="W61" s="48">
        <f>SUM(V61-U61)</f>
        <v>1.0185185185185297E-3</v>
      </c>
      <c r="X61" s="48"/>
      <c r="Y61" s="101">
        <f>AJAT!Y72</f>
        <v>0.56145833333333328</v>
      </c>
      <c r="Z61" s="101">
        <f>AJAT!Z72</f>
        <v>0.56317129629629636</v>
      </c>
      <c r="AA61" s="48">
        <f>SUM(Z61-Y61)</f>
        <v>1.7129629629630827E-3</v>
      </c>
      <c r="AB61" s="48"/>
      <c r="AC61" s="101">
        <f>AJAT!AC72</f>
        <v>0.58958333333333335</v>
      </c>
      <c r="AD61" s="101">
        <f>AJAT!AD72</f>
        <v>0.59083333333333332</v>
      </c>
      <c r="AE61" s="48">
        <f>SUM(AD61-AC61)</f>
        <v>1.2499999999999734E-3</v>
      </c>
      <c r="AF61" s="95">
        <f>SUM(AE61+AA61+W61+S61+O61+K61+G61)</f>
        <v>8.7615740740742409E-3</v>
      </c>
      <c r="AG61" s="3">
        <f t="shared" si="0"/>
        <v>8.1018518518993776E-5</v>
      </c>
      <c r="AI61" s="3">
        <f t="shared" si="2"/>
        <v>3.6458333333334592E-3</v>
      </c>
    </row>
    <row r="62" spans="1:35" ht="15.75" x14ac:dyDescent="0.25">
      <c r="A62" s="7">
        <v>7</v>
      </c>
      <c r="B62" s="56" t="str">
        <f>Lähtöluettelo!B10</f>
        <v>Susanna Tolsa</v>
      </c>
      <c r="C62" s="56" t="str">
        <f>Lähtöluettelo!C10</f>
        <v>    Trek X-Cal</v>
      </c>
      <c r="D62" s="39" t="str">
        <f>Lähtöluettelo!D10</f>
        <v>Lady</v>
      </c>
      <c r="E62" s="40">
        <f>AJAT!E9</f>
        <v>0.40208333333333335</v>
      </c>
      <c r="F62" s="40">
        <f>AJAT!F9</f>
        <v>0.40285879629629634</v>
      </c>
      <c r="G62" s="41">
        <f>SUM(F62-E62)</f>
        <v>7.7546296296299166E-4</v>
      </c>
      <c r="H62" s="41"/>
      <c r="I62" s="40">
        <f>AJAT!I9</f>
        <v>0.40625</v>
      </c>
      <c r="J62" s="40">
        <f>AJAT!J9</f>
        <v>0.40775462962962966</v>
      </c>
      <c r="K62" s="41">
        <f>SUM(J62-I62)</f>
        <v>1.5046296296296613E-3</v>
      </c>
      <c r="L62" s="41"/>
      <c r="M62" s="40">
        <f>AJAT!M9</f>
        <v>0.45208333333333334</v>
      </c>
      <c r="N62" s="40">
        <f>AJAT!N9</f>
        <v>0.45313657407407404</v>
      </c>
      <c r="O62" s="41">
        <f>SUM(N62-M62)</f>
        <v>1.0532407407407018E-3</v>
      </c>
      <c r="P62" s="41"/>
      <c r="Q62" s="40">
        <f>AJAT!Q9</f>
        <v>0.4934027777777778</v>
      </c>
      <c r="R62" s="40">
        <f>AJAT!R9</f>
        <v>0.49488425925925927</v>
      </c>
      <c r="S62" s="41">
        <f>SUM(R62-Q62)</f>
        <v>1.4814814814814725E-3</v>
      </c>
      <c r="T62" s="41"/>
      <c r="U62" s="40">
        <f>AJAT!U9</f>
        <v>0.50034722222222217</v>
      </c>
      <c r="V62" s="40">
        <f>AJAT!V9</f>
        <v>0.50135416666666666</v>
      </c>
      <c r="W62" s="41">
        <f>SUM(V62-U62)</f>
        <v>1.0069444444444908E-3</v>
      </c>
      <c r="X62" s="41"/>
      <c r="Y62" s="40">
        <f>AJAT!Y9</f>
        <v>0.55381944444444442</v>
      </c>
      <c r="Z62" s="40">
        <f>AJAT!Z9</f>
        <v>0.55549768518518516</v>
      </c>
      <c r="AA62" s="41">
        <f>SUM(Z62-Y62)</f>
        <v>1.678240740740744E-3</v>
      </c>
      <c r="AB62" s="41"/>
      <c r="AC62" s="40">
        <f>AJAT!AC9</f>
        <v>0.5854166666666667</v>
      </c>
      <c r="AD62" s="40">
        <f>AJAT!AD9</f>
        <v>0.58693287037037034</v>
      </c>
      <c r="AE62" s="41">
        <f>SUM(AD62-AC62)</f>
        <v>1.5162037037036447E-3</v>
      </c>
      <c r="AF62" s="91">
        <f>SUM(AE62+AA62+W62+S62+O62+K62+G62)</f>
        <v>9.0162037037037068E-3</v>
      </c>
      <c r="AG62" s="3">
        <f t="shared" si="0"/>
        <v>2.5462962962946589E-4</v>
      </c>
      <c r="AI62" s="3">
        <f t="shared" si="2"/>
        <v>3.9004629629629251E-3</v>
      </c>
    </row>
    <row r="63" spans="1:35" ht="15.75" x14ac:dyDescent="0.25">
      <c r="A63" s="54">
        <v>11</v>
      </c>
      <c r="B63" s="55" t="str">
        <f>Lähtöluettelo!B13</f>
        <v>Timo Nyyssönen</v>
      </c>
      <c r="C63" s="55" t="str">
        <f>Lähtöluettelo!C13</f>
        <v>       Se nopsa taas</v>
      </c>
      <c r="D63" s="45" t="str">
        <f>Lähtöluettelo!D13</f>
        <v>Seniorit</v>
      </c>
      <c r="E63" s="46">
        <f>AJAT!E13</f>
        <v>0.40277777777777773</v>
      </c>
      <c r="F63" s="46">
        <f>AJAT!F13</f>
        <v>0.40383101851851855</v>
      </c>
      <c r="G63" s="47">
        <f>SUM(F63-E63)</f>
        <v>1.0532407407408129E-3</v>
      </c>
      <c r="H63" s="47"/>
      <c r="I63" s="46">
        <f>AJAT!I13</f>
        <v>0.40763888888888888</v>
      </c>
      <c r="J63" s="46">
        <f>AJAT!J13</f>
        <v>0.40939814814814812</v>
      </c>
      <c r="K63" s="47">
        <f>SUM(J63-I63)</f>
        <v>1.7592592592592382E-3</v>
      </c>
      <c r="L63" s="47"/>
      <c r="M63" s="46">
        <f>AJAT!M13</f>
        <v>0.45277777777777778</v>
      </c>
      <c r="N63" s="46">
        <f>AJAT!N13</f>
        <v>0.45405092592592594</v>
      </c>
      <c r="O63" s="47">
        <f>SUM(N63-M63)</f>
        <v>1.2731481481481621E-3</v>
      </c>
      <c r="P63" s="47"/>
      <c r="Q63" s="46">
        <f>AJAT!Q13</f>
        <v>0.49409722222222219</v>
      </c>
      <c r="R63" s="46">
        <f>AJAT!R13</f>
        <v>0.49571759259259257</v>
      </c>
      <c r="S63" s="47">
        <f>SUM(R63-Q63)</f>
        <v>1.6203703703703831E-3</v>
      </c>
      <c r="T63" s="47"/>
      <c r="U63" s="46">
        <f>AJAT!U13</f>
        <v>0.50208333333333333</v>
      </c>
      <c r="V63" s="46">
        <f>AJAT!V13</f>
        <v>0.50312499999999993</v>
      </c>
      <c r="W63" s="47">
        <f>SUM(V63-U63)</f>
        <v>1.0416666666666075E-3</v>
      </c>
      <c r="X63" s="47"/>
      <c r="Y63" s="46">
        <f>AJAT!Y13</f>
        <v>0.55451388888888886</v>
      </c>
      <c r="Z63" s="46">
        <f>AJAT!Z13</f>
        <v>0.55590277777777775</v>
      </c>
      <c r="AA63" s="47">
        <f>SUM(Z63-Y63)</f>
        <v>1.388888888888884E-3</v>
      </c>
      <c r="AB63" s="47"/>
      <c r="AC63" s="46">
        <f>AJAT!AC13</f>
        <v>0.58680555555555558</v>
      </c>
      <c r="AD63" s="46">
        <f>AJAT!AD13</f>
        <v>0.58784722222222219</v>
      </c>
      <c r="AE63" s="47">
        <f>SUM(AD63-AC63)</f>
        <v>1.0416666666666075E-3</v>
      </c>
      <c r="AF63" s="92">
        <f>SUM(AE63+AA63+W63+S63+O63+K63+G63)</f>
        <v>9.1782407407406952E-3</v>
      </c>
      <c r="AG63" s="3">
        <f t="shared" si="0"/>
        <v>1.6203703703698835E-4</v>
      </c>
      <c r="AI63" s="3">
        <f t="shared" si="2"/>
        <v>4.0624999999999134E-3</v>
      </c>
    </row>
    <row r="64" spans="1:35" ht="15.75" x14ac:dyDescent="0.25">
      <c r="A64" s="54">
        <v>12</v>
      </c>
      <c r="B64" s="55" t="str">
        <f>Lähtöluettelo!B14</f>
        <v>Timo Klemetti</v>
      </c>
      <c r="C64" s="55" t="str">
        <f>Lähtöluettelo!C14</f>
        <v>       Pappa pyörä</v>
      </c>
      <c r="D64" s="45" t="str">
        <f>Lähtöluettelo!D14</f>
        <v>Seniorit</v>
      </c>
      <c r="E64" s="46">
        <f>AJAT!E14</f>
        <v>0.40312500000000001</v>
      </c>
      <c r="F64" s="46">
        <f>AJAT!F14</f>
        <v>0.40399305555555554</v>
      </c>
      <c r="G64" s="47">
        <f>SUM(F64-E64)</f>
        <v>8.6805555555552472E-4</v>
      </c>
      <c r="H64" s="47"/>
      <c r="I64" s="46">
        <f>AJAT!I14</f>
        <v>0.4079861111111111</v>
      </c>
      <c r="J64" s="46">
        <f>AJAT!J14</f>
        <v>0.40953703703703703</v>
      </c>
      <c r="K64" s="47">
        <f>SUM(J64-I64)</f>
        <v>1.5509259259259278E-3</v>
      </c>
      <c r="L64" s="47"/>
      <c r="M64" s="46">
        <f>AJAT!M14</f>
        <v>0.453125</v>
      </c>
      <c r="N64" s="46">
        <f>AJAT!N14</f>
        <v>0.45420138888888889</v>
      </c>
      <c r="O64" s="47">
        <f>SUM(N64-M64)</f>
        <v>1.0763888888888906E-3</v>
      </c>
      <c r="P64" s="47"/>
      <c r="Q64" s="46">
        <f>AJAT!Q14</f>
        <v>0.49444444444444446</v>
      </c>
      <c r="R64" s="46">
        <f>AJAT!R14</f>
        <v>0.49603009259259262</v>
      </c>
      <c r="S64" s="47">
        <f>SUM(R64-Q64)</f>
        <v>1.5856481481481555E-3</v>
      </c>
      <c r="T64" s="47"/>
      <c r="U64" s="46">
        <f>AJAT!U14</f>
        <v>0.50104166666666672</v>
      </c>
      <c r="V64" s="46">
        <f>AJAT!V14</f>
        <v>0.50218750000000001</v>
      </c>
      <c r="W64" s="47">
        <f>SUM(V64-U64)</f>
        <v>1.1458333333332904E-3</v>
      </c>
      <c r="X64" s="47"/>
      <c r="Y64" s="46">
        <f>AJAT!Y14</f>
        <v>0.55486111111111114</v>
      </c>
      <c r="Z64" s="46">
        <f>AJAT!Z14</f>
        <v>0.55653935185185188</v>
      </c>
      <c r="AA64" s="47">
        <f>SUM(Z64-Y64)</f>
        <v>1.678240740740744E-3</v>
      </c>
      <c r="AB64" s="47"/>
      <c r="AC64" s="46">
        <f>AJAT!AC14</f>
        <v>0.58715277777777775</v>
      </c>
      <c r="AD64" s="46">
        <f>AJAT!AD14</f>
        <v>0.58878472222222222</v>
      </c>
      <c r="AE64" s="47">
        <f>SUM(AD64-AC64)</f>
        <v>1.6319444444444775E-3</v>
      </c>
      <c r="AF64" s="92">
        <f>SUM(AE64+AA64+W64+S64+O64+K64+G64)</f>
        <v>9.5370370370370106E-3</v>
      </c>
      <c r="AG64" s="3">
        <f t="shared" si="0"/>
        <v>3.5879629629631538E-4</v>
      </c>
      <c r="AI64" s="3">
        <f t="shared" si="2"/>
        <v>4.4212962962962288E-3</v>
      </c>
    </row>
    <row r="65" spans="1:35" ht="15.75" x14ac:dyDescent="0.25">
      <c r="A65" s="98">
        <v>30</v>
      </c>
      <c r="B65" s="99" t="str">
        <f>Lähtöluettelo!B26</f>
        <v>Marko Sojonen </v>
      </c>
      <c r="C65" s="99" t="str">
        <f>Lähtöluettelo!C26</f>
        <v>       Työsuhde Polkupyörä</v>
      </c>
      <c r="D65" s="100" t="str">
        <f>Lähtöluettelo!D26</f>
        <v>Historic</v>
      </c>
      <c r="E65" s="101">
        <f>AJAT!E28</f>
        <v>0.40833333333333338</v>
      </c>
      <c r="F65" s="101">
        <f>AJAT!F28</f>
        <v>0.40912037037037036</v>
      </c>
      <c r="G65" s="48">
        <f>SUM(F65-E65)</f>
        <v>7.8703703703697503E-4</v>
      </c>
      <c r="H65" s="48"/>
      <c r="I65" s="101">
        <f>AJAT!I28</f>
        <v>0.41423611111111108</v>
      </c>
      <c r="J65" s="101">
        <f>AJAT!J28</f>
        <v>0.41597222222222219</v>
      </c>
      <c r="K65" s="48">
        <f>SUM(J65-I65)</f>
        <v>1.7361111111111049E-3</v>
      </c>
      <c r="L65" s="48"/>
      <c r="M65" s="101">
        <f>AJAT!M28</f>
        <v>0.45451388888888888</v>
      </c>
      <c r="N65" s="101">
        <f>AJAT!N28</f>
        <v>0.45589120370370373</v>
      </c>
      <c r="O65" s="48">
        <f>SUM(N65-M65)</f>
        <v>1.3773148148148451E-3</v>
      </c>
      <c r="P65" s="48"/>
      <c r="Q65" s="101">
        <f>AJAT!Q28</f>
        <v>0.51423611111111112</v>
      </c>
      <c r="R65" s="101">
        <f>AJAT!R28</f>
        <v>0.51619212962962957</v>
      </c>
      <c r="S65" s="48">
        <f>SUM(R65-Q65)</f>
        <v>1.9560185185184542E-3</v>
      </c>
      <c r="T65" s="48"/>
      <c r="U65" s="101">
        <f>AJAT!U28</f>
        <v>0.52152777777777781</v>
      </c>
      <c r="V65" s="101">
        <f>AJAT!V28</f>
        <v>0.52276620370370364</v>
      </c>
      <c r="W65" s="48">
        <f>SUM(V65-U65)</f>
        <v>1.2384259259258235E-3</v>
      </c>
      <c r="X65" s="48"/>
      <c r="Y65" s="101">
        <f>AJAT!Y28</f>
        <v>0.56805555555555554</v>
      </c>
      <c r="Z65" s="101">
        <f>AJAT!Z28</f>
        <v>0.56960648148148152</v>
      </c>
      <c r="AA65" s="48">
        <f>SUM(Z65-Y65)</f>
        <v>1.5509259259259833E-3</v>
      </c>
      <c r="AB65" s="48"/>
      <c r="AC65" s="101">
        <f>AJAT!AC28</f>
        <v>0.59652777777777777</v>
      </c>
      <c r="AD65" s="101">
        <f>AJAT!AD28</f>
        <v>0.59778935185185189</v>
      </c>
      <c r="AE65" s="48">
        <f>SUM(AD65-AC65)</f>
        <v>1.2615740740741233E-3</v>
      </c>
      <c r="AF65" s="95">
        <f>SUM(AE65+AA65+W65+S65+O65+K65+G65)</f>
        <v>9.9074074074073093E-3</v>
      </c>
      <c r="AG65" s="3">
        <f t="shared" si="0"/>
        <v>3.7037037037029874E-4</v>
      </c>
      <c r="AI65" s="3">
        <f t="shared" si="2"/>
        <v>4.7916666666665275E-3</v>
      </c>
    </row>
    <row r="66" spans="1:35" ht="15.75" x14ac:dyDescent="0.25">
      <c r="A66" s="7">
        <v>6</v>
      </c>
      <c r="B66" s="56" t="str">
        <f>Lähtöluettelo!B9</f>
        <v>Jenni Rönkkö</v>
      </c>
      <c r="C66" s="56" t="str">
        <f>Lähtöluettelo!C9</f>
        <v>    Mummomallinmankeli</v>
      </c>
      <c r="D66" s="39" t="str">
        <f>Lähtöluettelo!D9</f>
        <v>Lady</v>
      </c>
      <c r="E66" s="40">
        <f>AJAT!E8</f>
        <v>0.40173611111111113</v>
      </c>
      <c r="F66" s="40">
        <f>AJAT!F8</f>
        <v>0.40266203703703707</v>
      </c>
      <c r="G66" s="41">
        <f>SUM(F66-E66)</f>
        <v>9.2592592592594114E-4</v>
      </c>
      <c r="H66" s="41"/>
      <c r="I66" s="40">
        <f>AJAT!I8</f>
        <v>0.40590277777777778</v>
      </c>
      <c r="J66" s="40">
        <f>AJAT!J8</f>
        <v>0.40752314814814811</v>
      </c>
      <c r="K66" s="41">
        <f>SUM(J66-I66)</f>
        <v>1.6203703703703276E-3</v>
      </c>
      <c r="L66" s="41"/>
      <c r="M66" s="40">
        <f>AJAT!M8</f>
        <v>0.45173611111111112</v>
      </c>
      <c r="N66" s="40">
        <f>AJAT!N8</f>
        <v>0.45295138888888892</v>
      </c>
      <c r="O66" s="41">
        <f>SUM(N66-M66)</f>
        <v>1.2152777777778012E-3</v>
      </c>
      <c r="P66" s="41"/>
      <c r="Q66" s="40">
        <f>AJAT!Q8</f>
        <v>0.49305555555555558</v>
      </c>
      <c r="R66" s="40">
        <f>AJAT!R8</f>
        <v>0.49478009259259265</v>
      </c>
      <c r="S66" s="41">
        <f>SUM(R66-Q66)</f>
        <v>1.7245370370370661E-3</v>
      </c>
      <c r="T66" s="41"/>
      <c r="U66" s="40">
        <f>AJAT!U8</f>
        <v>0.49965277777777778</v>
      </c>
      <c r="V66" s="40">
        <f>AJAT!V8</f>
        <v>0.50077546296296294</v>
      </c>
      <c r="W66" s="41">
        <f>SUM(V66-U66)</f>
        <v>1.1226851851851571E-3</v>
      </c>
      <c r="X66" s="41"/>
      <c r="Y66" s="40">
        <f>AJAT!Y8</f>
        <v>0.55347222222222225</v>
      </c>
      <c r="Z66" s="40">
        <f>AJAT!Z8</f>
        <v>0.55535879629629636</v>
      </c>
      <c r="AA66" s="41">
        <f>SUM(Z66-Y66)</f>
        <v>1.8865740740741099E-3</v>
      </c>
      <c r="AB66" s="41"/>
      <c r="AC66" s="40">
        <f>AJAT!AC8</f>
        <v>0.58506944444444442</v>
      </c>
      <c r="AD66" s="40">
        <f>AJAT!AD8</f>
        <v>0.58680555555555558</v>
      </c>
      <c r="AE66" s="41">
        <f>SUM(AD66-AC66)</f>
        <v>1.7361111111111605E-3</v>
      </c>
      <c r="AF66" s="91">
        <f>SUM(AE66+AA66+W66+S66+O66+K66+G66)</f>
        <v>1.0231481481481564E-2</v>
      </c>
      <c r="AG66" s="3">
        <f t="shared" si="0"/>
        <v>3.2407407407425426E-4</v>
      </c>
      <c r="AI66" s="3">
        <f t="shared" si="2"/>
        <v>5.1157407407407818E-3</v>
      </c>
    </row>
    <row r="67" spans="1:35" ht="15.75" x14ac:dyDescent="0.25">
      <c r="A67" s="7">
        <v>5</v>
      </c>
      <c r="B67" s="56" t="str">
        <f>Lähtöluettelo!B8</f>
        <v>Seija Suiteri</v>
      </c>
      <c r="C67" s="56" t="str">
        <f>Lähtöluettelo!C8</f>
        <v>    Helkama S2800</v>
      </c>
      <c r="D67" s="39" t="str">
        <f>Lähtöluettelo!D8</f>
        <v>Lady</v>
      </c>
      <c r="E67" s="40">
        <f>AJAT!E7</f>
        <v>0.40138888888888885</v>
      </c>
      <c r="F67" s="40">
        <f>AJAT!F7</f>
        <v>0.40248842592592587</v>
      </c>
      <c r="G67" s="41">
        <f>SUM(F67-E67)</f>
        <v>1.0995370370370239E-3</v>
      </c>
      <c r="H67" s="41"/>
      <c r="I67" s="40">
        <f>AJAT!I7</f>
        <v>0.4055555555555555</v>
      </c>
      <c r="J67" s="40">
        <f>AJAT!J7</f>
        <v>0.40728009259259257</v>
      </c>
      <c r="K67" s="41">
        <f>SUM(J67-I67)</f>
        <v>1.7245370370370661E-3</v>
      </c>
      <c r="L67" s="41"/>
      <c r="M67" s="40">
        <f>AJAT!M7</f>
        <v>0.4513888888888889</v>
      </c>
      <c r="N67" s="40">
        <f>AJAT!N7</f>
        <v>0.45270833333333332</v>
      </c>
      <c r="O67" s="41">
        <f>SUM(N67-M67)</f>
        <v>1.3194444444444287E-3</v>
      </c>
      <c r="P67" s="41"/>
      <c r="Q67" s="40">
        <f>AJAT!Q7</f>
        <v>0.4927083333333333</v>
      </c>
      <c r="R67" s="40">
        <f>AJAT!R7</f>
        <v>0.49474537037037036</v>
      </c>
      <c r="S67" s="41">
        <f>SUM(R67-Q67)</f>
        <v>2.0370370370370594E-3</v>
      </c>
      <c r="T67" s="41"/>
      <c r="U67" s="40">
        <f>AJAT!U7</f>
        <v>0.4993055555555555</v>
      </c>
      <c r="V67" s="40">
        <f>AJAT!V7</f>
        <v>0.5006828703703704</v>
      </c>
      <c r="W67" s="41">
        <f>SUM(V67-U67)</f>
        <v>1.3773148148149006E-3</v>
      </c>
      <c r="X67" s="41"/>
      <c r="Y67" s="40">
        <f>AJAT!Y7</f>
        <v>0.55312499999999998</v>
      </c>
      <c r="Z67" s="40">
        <f>AJAT!Z7</f>
        <v>0.55546296296296294</v>
      </c>
      <c r="AA67" s="41">
        <f>SUM(Z67-Y67)</f>
        <v>2.3379629629629584E-3</v>
      </c>
      <c r="AB67" s="41"/>
      <c r="AC67" s="40">
        <f>AJAT!AC7</f>
        <v>0.58472222222222225</v>
      </c>
      <c r="AD67" s="40">
        <f>AJAT!AD7</f>
        <v>0.58667824074074071</v>
      </c>
      <c r="AE67" s="41">
        <f>SUM(AD67-AC67)</f>
        <v>1.9560185185184542E-3</v>
      </c>
      <c r="AF67" s="91">
        <f>SUM(AE67+AA67+W67+S67+O67+K67+G67)</f>
        <v>1.1851851851851891E-2</v>
      </c>
      <c r="AG67" s="3">
        <f t="shared" si="0"/>
        <v>1.6203703703703276E-3</v>
      </c>
      <c r="AI67" s="3">
        <f t="shared" si="2"/>
        <v>6.7361111111111094E-3</v>
      </c>
    </row>
    <row r="68" spans="1:35" ht="15.75" x14ac:dyDescent="0.25">
      <c r="A68" s="7">
        <v>8</v>
      </c>
      <c r="B68" s="56" t="str">
        <f>Lähtöluettelo!B11</f>
        <v>Niina Siemssen</v>
      </c>
      <c r="C68" s="56" t="str">
        <f>Lähtöluettelo!C11</f>
        <v>    It Bike</v>
      </c>
      <c r="D68" s="39" t="str">
        <f>Lähtöluettelo!D11</f>
        <v>Lady</v>
      </c>
      <c r="E68" s="40">
        <f>AJAT!E10</f>
        <v>0.40243055555555557</v>
      </c>
      <c r="F68" s="40">
        <f>AJAT!F10</f>
        <v>0.40381944444444445</v>
      </c>
      <c r="G68" s="41">
        <f>SUM(F68-E68)</f>
        <v>1.388888888888884E-3</v>
      </c>
      <c r="H68" s="41"/>
      <c r="I68" s="40">
        <f>AJAT!I10</f>
        <v>0.40659722222222222</v>
      </c>
      <c r="J68" s="40">
        <f>AJAT!J10</f>
        <v>0.40856481481481483</v>
      </c>
      <c r="K68" s="41">
        <f>SUM(J68-I68)</f>
        <v>1.9675925925926041E-3</v>
      </c>
      <c r="L68" s="41"/>
      <c r="M68" s="40">
        <f>AJAT!M10</f>
        <v>0.4524305555555555</v>
      </c>
      <c r="N68" s="40">
        <f>AJAT!N10</f>
        <v>0.45390046296296299</v>
      </c>
      <c r="O68" s="41">
        <f>SUM(N68-M68)</f>
        <v>1.4699074074074892E-3</v>
      </c>
      <c r="P68" s="41"/>
      <c r="Q68" s="40">
        <f>AJAT!Q10</f>
        <v>0.49374999999999997</v>
      </c>
      <c r="R68" s="40">
        <f>AJAT!R10</f>
        <v>0.49576388888888889</v>
      </c>
      <c r="S68" s="41">
        <f>SUM(R68-Q68)</f>
        <v>2.0138888888889261E-3</v>
      </c>
      <c r="T68" s="41"/>
      <c r="U68" s="40">
        <f>AJAT!U10</f>
        <v>0.50069444444444444</v>
      </c>
      <c r="V68" s="40">
        <f>AJAT!V10</f>
        <v>0.50214120370370374</v>
      </c>
      <c r="W68" s="41">
        <f>SUM(V68-U68)</f>
        <v>1.4467592592593004E-3</v>
      </c>
      <c r="X68" s="41"/>
      <c r="Y68" s="40">
        <f>AJAT!Y10</f>
        <v>0.5541666666666667</v>
      </c>
      <c r="Z68" s="40">
        <f>AJAT!Z10</f>
        <v>0.5564930555555555</v>
      </c>
      <c r="AA68" s="41">
        <f>SUM(Z68-Y68)</f>
        <v>2.3263888888888085E-3</v>
      </c>
      <c r="AB68" s="41"/>
      <c r="AC68" s="40">
        <f>AJAT!AC10</f>
        <v>0.58611111111111114</v>
      </c>
      <c r="AD68" s="40">
        <f>AJAT!AD10</f>
        <v>0.58800925925925929</v>
      </c>
      <c r="AE68" s="41">
        <f>SUM(AD68-AC68)</f>
        <v>1.8981481481481488E-3</v>
      </c>
      <c r="AF68" s="91">
        <f>SUM(AE68+AA68+W68+S68+O68+K68+G68)</f>
        <v>1.2511574074074161E-2</v>
      </c>
      <c r="AG68" s="3">
        <f t="shared" si="0"/>
        <v>6.5972222222226984E-4</v>
      </c>
      <c r="AI68" s="3">
        <f t="shared" si="2"/>
        <v>7.3958333333333792E-3</v>
      </c>
    </row>
    <row r="69" spans="1:35" ht="15.75" x14ac:dyDescent="0.25">
      <c r="A69" s="98">
        <v>46</v>
      </c>
      <c r="B69" s="99" t="str">
        <f>Lähtöluettelo!B38</f>
        <v>Elmeri Mäki-Kulmala *</v>
      </c>
      <c r="C69" s="99" t="str">
        <f>Lähtöluettelo!C38</f>
        <v>       Putkirunko-Tunturi gr.B</v>
      </c>
      <c r="D69" s="100" t="str">
        <f>Lähtöluettelo!D38</f>
        <v>Historic</v>
      </c>
      <c r="E69" s="101">
        <f>AJAT!E44</f>
        <v>0.4135416666666667</v>
      </c>
      <c r="F69" s="101">
        <f>AJAT!F44</f>
        <v>0.41461805555555559</v>
      </c>
      <c r="G69" s="48">
        <f>SUM(F69-E69)</f>
        <v>1.0763888888888906E-3</v>
      </c>
      <c r="H69" s="48"/>
      <c r="I69" s="101">
        <f>AJAT!I44</f>
        <v>0.42291666666666666</v>
      </c>
      <c r="J69" s="101">
        <f>AJAT!J44</f>
        <v>0.42424768518518513</v>
      </c>
      <c r="K69" s="48">
        <f>SUM(J69-I69)</f>
        <v>1.3310185185184675E-3</v>
      </c>
      <c r="L69" s="48"/>
      <c r="M69" s="101">
        <f>AJAT!M44</f>
        <v>0.45868055555555554</v>
      </c>
      <c r="N69" s="101">
        <f>AJAT!N44</f>
        <v>0.4597222222222222</v>
      </c>
      <c r="O69" s="48">
        <f>SUM(N69-M69)</f>
        <v>1.041666666666663E-3</v>
      </c>
      <c r="P69" s="48"/>
      <c r="Q69" s="101">
        <f>AJAT!Q44</f>
        <v>0.49791666666666662</v>
      </c>
      <c r="R69" s="101">
        <f>AJAT!R44</f>
        <v>0.49936342592592592</v>
      </c>
      <c r="S69" s="48">
        <f>SUM(R69-Q69)</f>
        <v>1.4467592592593004E-3</v>
      </c>
      <c r="T69" s="48"/>
      <c r="U69" s="101">
        <f>AJAT!U44</f>
        <v>0.50520833333333337</v>
      </c>
      <c r="V69" s="101">
        <f>AJAT!V44</f>
        <v>0.50615740740740744</v>
      </c>
      <c r="W69" s="48">
        <f>SUM(V69-U69)</f>
        <v>9.490740740740744E-4</v>
      </c>
      <c r="X69" s="48"/>
      <c r="Y69" s="101">
        <f>AJAT!Y44</f>
        <v>0.57256944444444446</v>
      </c>
      <c r="Z69" s="101">
        <f>AJAT!Z44</f>
        <v>0.57604166666666667</v>
      </c>
      <c r="AA69" s="48">
        <f>SUM(Z69-Y69)</f>
        <v>3.4722222222222099E-3</v>
      </c>
      <c r="AB69" s="48"/>
      <c r="AC69" s="101">
        <f>AJAT!AC44</f>
        <v>0.60173611111111114</v>
      </c>
      <c r="AD69" s="101">
        <f>AJAT!AD44</f>
        <v>0.60520833333333335</v>
      </c>
      <c r="AE69" s="48">
        <f>SUM(AD69-AC69)</f>
        <v>3.4722222222222099E-3</v>
      </c>
      <c r="AF69" s="95">
        <f>SUM(AE69+AA69+W69+S69+O69+K69+G69)</f>
        <v>1.2789351851851816E-2</v>
      </c>
      <c r="AG69" s="3">
        <f t="shared" ref="AG69:AG85" si="3">SUM(AF69-AF68)</f>
        <v>2.7777777777765467E-4</v>
      </c>
      <c r="AI69" s="3">
        <f t="shared" ref="AI69:AI85" si="4">AF69-$AF$3</f>
        <v>7.6736111111110339E-3</v>
      </c>
    </row>
    <row r="70" spans="1:35" ht="15.75" x14ac:dyDescent="0.25">
      <c r="A70" s="98">
        <v>40</v>
      </c>
      <c r="B70" s="99" t="str">
        <f>Lähtöluettelo!B33</f>
        <v>Teemu Nyyssönen</v>
      </c>
      <c r="C70" s="99" t="str">
        <f>Lähtöluettelo!C33</f>
        <v>       Hankitaan</v>
      </c>
      <c r="D70" s="100" t="str">
        <f>Lähtöluettelo!D33</f>
        <v>Historic</v>
      </c>
      <c r="E70" s="101">
        <f>AJAT!E38</f>
        <v>0.41111111111111115</v>
      </c>
      <c r="F70" s="101">
        <f>AJAT!F38</f>
        <v>0.41174768518518517</v>
      </c>
      <c r="G70" s="48">
        <f>SUM(F70-E70)</f>
        <v>6.3657407407402555E-4</v>
      </c>
      <c r="H70" s="48"/>
      <c r="I70" s="101">
        <f>AJAT!I38</f>
        <v>0.41770833333333335</v>
      </c>
      <c r="J70" s="101">
        <f>AJAT!J38</f>
        <v>0.42120370370370369</v>
      </c>
      <c r="K70" s="48">
        <f>SUM(J70-I70)</f>
        <v>3.4953703703703431E-3</v>
      </c>
      <c r="L70" s="48"/>
      <c r="M70" s="101">
        <f>AJAT!M38</f>
        <v>0.45798611111111115</v>
      </c>
      <c r="N70" s="101">
        <f>AJAT!N38</f>
        <v>0.45936342592592588</v>
      </c>
      <c r="O70" s="48">
        <f>SUM(N70-M70)</f>
        <v>1.3773148148147341E-3</v>
      </c>
      <c r="P70" s="48"/>
      <c r="Q70" s="101">
        <f>AJAT!Q38</f>
        <v>0.49548611111111113</v>
      </c>
      <c r="R70" s="101">
        <f>AJAT!R38</f>
        <v>0.49827546296296293</v>
      </c>
      <c r="S70" s="48">
        <f>SUM(R70-Q70)</f>
        <v>2.7893518518518068E-3</v>
      </c>
      <c r="T70" s="48"/>
      <c r="U70" s="101">
        <f>AJAT!U38</f>
        <v>0.5024305555555556</v>
      </c>
      <c r="V70" s="101">
        <f>AJAT!V38</f>
        <v>0.50393518518518521</v>
      </c>
      <c r="W70" s="48">
        <f>SUM(V70-U70)</f>
        <v>1.5046296296296058E-3</v>
      </c>
      <c r="X70" s="48"/>
      <c r="Y70" s="101">
        <f>AJAT!Y38</f>
        <v>0.57048611111111114</v>
      </c>
      <c r="Z70" s="101">
        <f>AJAT!Z38</f>
        <v>0.57260416666666669</v>
      </c>
      <c r="AA70" s="48">
        <f>SUM(Z70-Y70)</f>
        <v>2.1180555555555536E-3</v>
      </c>
      <c r="AB70" s="48"/>
      <c r="AC70" s="101">
        <f>AJAT!AC38</f>
        <v>0.60034722222222225</v>
      </c>
      <c r="AD70" s="101">
        <f>AJAT!AD38</f>
        <v>0.6025462962962963</v>
      </c>
      <c r="AE70" s="48">
        <f>SUM(AD70-AC70)</f>
        <v>2.1990740740740478E-3</v>
      </c>
      <c r="AF70" s="95">
        <f>SUM(AE70+AA70+W70+S70+O70+K70+G70)</f>
        <v>1.4120370370370117E-2</v>
      </c>
      <c r="AG70" s="3">
        <f t="shared" si="3"/>
        <v>1.331018518518301E-3</v>
      </c>
      <c r="AI70" s="3">
        <f t="shared" si="4"/>
        <v>9.0046296296293349E-3</v>
      </c>
    </row>
    <row r="71" spans="1:35" ht="15.75" x14ac:dyDescent="0.25">
      <c r="A71" s="57">
        <v>14</v>
      </c>
      <c r="B71" s="58" t="str">
        <f>Lähtöluettelo!B16</f>
        <v>Moisanen/Hälikkä</v>
      </c>
      <c r="C71" s="58" t="str">
        <f>Lähtöluettelo!C16</f>
        <v>       DP Duo</v>
      </c>
      <c r="D71" s="42" t="str">
        <f>Lähtöluettelo!D16</f>
        <v>WRC</v>
      </c>
      <c r="E71" s="43">
        <f>AJAT!E16</f>
        <v>0.40347222222222223</v>
      </c>
      <c r="F71" s="43">
        <f>AJAT!F16</f>
        <v>0.40506944444444443</v>
      </c>
      <c r="G71" s="44">
        <f>SUM(F71-E71)</f>
        <v>1.5972222222221943E-3</v>
      </c>
      <c r="H71" s="44"/>
      <c r="I71" s="43">
        <f>AJAT!I16</f>
        <v>0.40833333333333338</v>
      </c>
      <c r="J71" s="43">
        <f>AJAT!J16</f>
        <v>0.41050925925925924</v>
      </c>
      <c r="K71" s="44">
        <f>SUM(J71-I71)</f>
        <v>2.175925925925859E-3</v>
      </c>
      <c r="L71" s="44"/>
      <c r="M71" s="43">
        <f>AJAT!M16</f>
        <v>0.45347222222222222</v>
      </c>
      <c r="N71" s="43">
        <f>AJAT!N16</f>
        <v>0.45555555555555555</v>
      </c>
      <c r="O71" s="44">
        <f>SUM(N71-M71)</f>
        <v>2.0833333333333259E-3</v>
      </c>
      <c r="P71" s="44"/>
      <c r="Q71" s="43">
        <f>AJAT!Q16</f>
        <v>0.49479166666666669</v>
      </c>
      <c r="R71" s="43">
        <f>AJAT!R16</f>
        <v>0.49854166666666666</v>
      </c>
      <c r="S71" s="44">
        <f>SUM(R71-Q71)</f>
        <v>3.7499999999999756E-3</v>
      </c>
      <c r="T71" s="44"/>
      <c r="U71" s="43">
        <f>AJAT!U16</f>
        <v>0.50451388888888882</v>
      </c>
      <c r="V71" s="43">
        <f>AJAT!V16</f>
        <v>0.50649305555555557</v>
      </c>
      <c r="W71" s="44">
        <f>SUM(V71-U71)</f>
        <v>1.979166666666754E-3</v>
      </c>
      <c r="X71" s="44"/>
      <c r="Y71" s="43">
        <f>AJAT!Y16</f>
        <v>0.5552083333333333</v>
      </c>
      <c r="Z71" s="43">
        <f>AJAT!Z16</f>
        <v>0.5571180555555556</v>
      </c>
      <c r="AA71" s="44">
        <f>SUM(Z71-Y71)</f>
        <v>1.9097222222222987E-3</v>
      </c>
      <c r="AB71" s="44"/>
      <c r="AC71" s="43">
        <f>AJAT!AC16</f>
        <v>0.58750000000000002</v>
      </c>
      <c r="AD71" s="43">
        <f>AJAT!AD16</f>
        <v>0.58975694444444449</v>
      </c>
      <c r="AE71" s="44">
        <f>SUM(AD71-AC71)</f>
        <v>2.2569444444444642E-3</v>
      </c>
      <c r="AF71" s="94">
        <f>SUM(AE71+AA71+W71+S71+O71+K71+G71)</f>
        <v>1.5752314814814872E-2</v>
      </c>
      <c r="AG71" s="3">
        <f t="shared" si="3"/>
        <v>1.6319444444447551E-3</v>
      </c>
      <c r="AI71" s="3">
        <f t="shared" si="4"/>
        <v>1.063657407407409E-2</v>
      </c>
    </row>
    <row r="72" spans="1:35" ht="15.75" x14ac:dyDescent="0.25">
      <c r="A72" s="59">
        <v>24</v>
      </c>
      <c r="B72" s="60" t="e">
        <f>Lähtöluettelo!#REF!</f>
        <v>#REF!</v>
      </c>
      <c r="C72" s="60" t="e">
        <f>Lähtöluettelo!#REF!</f>
        <v>#REF!</v>
      </c>
      <c r="D72" s="49" t="e">
        <f>Lähtöluettelo!#REF!</f>
        <v>#REF!</v>
      </c>
      <c r="E72" s="50">
        <f>AJAT!E22</f>
        <v>0.40636574074074078</v>
      </c>
      <c r="F72" s="50">
        <f>AJAT!F22</f>
        <v>0.40983796296296293</v>
      </c>
      <c r="G72" s="51">
        <f>SUM(F72-E72)</f>
        <v>3.4722222222221544E-3</v>
      </c>
      <c r="H72" s="51"/>
      <c r="I72" s="50">
        <f>AJAT!I22</f>
        <v>0.41192129629629631</v>
      </c>
      <c r="J72" s="50">
        <f>AJAT!J22</f>
        <v>0.41539351851851852</v>
      </c>
      <c r="K72" s="51">
        <f>SUM(J72-I72)</f>
        <v>3.4722222222222099E-3</v>
      </c>
      <c r="L72" s="51"/>
      <c r="M72" s="50">
        <f>AJAT!M22</f>
        <v>0.47268518518518521</v>
      </c>
      <c r="N72" s="50">
        <f>AJAT!N22</f>
        <v>0.47615740740740736</v>
      </c>
      <c r="O72" s="51">
        <f>SUM(N72-M72)</f>
        <v>3.4722222222221544E-3</v>
      </c>
      <c r="P72" s="51"/>
      <c r="Q72" s="50">
        <f>AJAT!Q22</f>
        <v>0.51226851851851851</v>
      </c>
      <c r="R72" s="50">
        <f>AJAT!R22</f>
        <v>0.51574074074074072</v>
      </c>
      <c r="S72" s="51">
        <f>SUM(R72-Q72)</f>
        <v>3.4722222222222099E-3</v>
      </c>
      <c r="T72" s="51"/>
      <c r="U72" s="50">
        <f>AJAT!U22</f>
        <v>0.51956018518518521</v>
      </c>
      <c r="V72" s="50">
        <f>AJAT!V22</f>
        <v>0.52303240740740742</v>
      </c>
      <c r="W72" s="51">
        <f>SUM(V72-U72)</f>
        <v>3.4722222222222099E-3</v>
      </c>
      <c r="X72" s="51"/>
      <c r="Y72" s="50">
        <f>AJAT!Y22</f>
        <v>0.56608796296296293</v>
      </c>
      <c r="Z72" s="50">
        <f>AJAT!Z22</f>
        <v>0.56886574074074081</v>
      </c>
      <c r="AA72" s="51">
        <f>SUM(Z72-Y72)</f>
        <v>2.7777777777778789E-3</v>
      </c>
      <c r="AB72" s="51"/>
      <c r="AC72" s="50">
        <f>AJAT!AC22</f>
        <v>0.59456018518518516</v>
      </c>
      <c r="AD72" s="50">
        <f>AJAT!AD22</f>
        <v>0.59803240740740737</v>
      </c>
      <c r="AE72" s="51">
        <f>SUM(AD72-AC72)</f>
        <v>3.4722222222222099E-3</v>
      </c>
      <c r="AF72" s="93">
        <f>SUM(AE72+AA72+W72+S72+O72+K72+G72)</f>
        <v>2.3611111111111027E-2</v>
      </c>
      <c r="AG72" s="3">
        <f t="shared" si="3"/>
        <v>7.8587962962961555E-3</v>
      </c>
      <c r="AI72" s="3">
        <f t="shared" si="4"/>
        <v>1.8495370370370245E-2</v>
      </c>
    </row>
    <row r="73" spans="1:35" ht="15.75" x14ac:dyDescent="0.25">
      <c r="A73" s="57">
        <v>32</v>
      </c>
      <c r="B73" s="58" t="e">
        <f>Lähtöluettelo!#REF!</f>
        <v>#REF!</v>
      </c>
      <c r="C73" s="58" t="e">
        <f>Lähtöluettelo!#REF!</f>
        <v>#REF!</v>
      </c>
      <c r="D73" s="42" t="e">
        <f>Lähtöluettelo!#REF!</f>
        <v>#REF!</v>
      </c>
      <c r="E73" s="43">
        <f>AJAT!E30</f>
        <v>0.40856481481481483</v>
      </c>
      <c r="F73" s="43">
        <f>AJAT!F30</f>
        <v>0.41203703703703703</v>
      </c>
      <c r="G73" s="44">
        <f>SUM(F73-E73)</f>
        <v>3.4722222222222099E-3</v>
      </c>
      <c r="H73" s="44"/>
      <c r="I73" s="43">
        <f>AJAT!I30</f>
        <v>0.41446759259259264</v>
      </c>
      <c r="J73" s="43">
        <f>AJAT!J30</f>
        <v>0.41793981481481479</v>
      </c>
      <c r="K73" s="44">
        <f>SUM(J73-I73)</f>
        <v>3.4722222222221544E-3</v>
      </c>
      <c r="L73" s="44"/>
      <c r="M73" s="43">
        <f>AJAT!M30</f>
        <v>0.45474537037037038</v>
      </c>
      <c r="N73" s="43">
        <f>AJAT!N30</f>
        <v>0.45821759259259259</v>
      </c>
      <c r="O73" s="44">
        <f>SUM(N73-M73)</f>
        <v>3.4722222222222099E-3</v>
      </c>
      <c r="P73" s="44"/>
      <c r="Q73" s="43">
        <f>AJAT!Q30</f>
        <v>0.51446759259259256</v>
      </c>
      <c r="R73" s="43">
        <f>AJAT!R30</f>
        <v>0.51793981481481477</v>
      </c>
      <c r="S73" s="44">
        <f>SUM(R73-Q73)</f>
        <v>3.4722222222222099E-3</v>
      </c>
      <c r="T73" s="44"/>
      <c r="U73" s="43">
        <f>AJAT!U30</f>
        <v>0.52175925925925926</v>
      </c>
      <c r="V73" s="43">
        <f>AJAT!V30</f>
        <v>0.52523148148148147</v>
      </c>
      <c r="W73" s="44">
        <f>SUM(V73-U73)</f>
        <v>3.4722222222222099E-3</v>
      </c>
      <c r="X73" s="44"/>
      <c r="Y73" s="43">
        <f>AJAT!Y30</f>
        <v>0.56828703703703709</v>
      </c>
      <c r="Z73" s="43">
        <f>AJAT!Z30</f>
        <v>0.57175925925925919</v>
      </c>
      <c r="AA73" s="44">
        <f>SUM(Z73-Y73)</f>
        <v>3.4722222222220989E-3</v>
      </c>
      <c r="AB73" s="44"/>
      <c r="AC73" s="43">
        <f>AJAT!AC30</f>
        <v>0.59675925925925932</v>
      </c>
      <c r="AD73" s="43">
        <f>AJAT!AD30</f>
        <v>0.60023148148148142</v>
      </c>
      <c r="AE73" s="44">
        <f>SUM(AD73-AC73)</f>
        <v>3.4722222222220989E-3</v>
      </c>
      <c r="AF73" s="94">
        <f>SUM(AE73+AA73+W73+S73+O73+K73+G73)</f>
        <v>2.4305555555555192E-2</v>
      </c>
      <c r="AG73" s="3">
        <f t="shared" si="3"/>
        <v>6.9444444444416442E-4</v>
      </c>
      <c r="AI73" s="3">
        <f t="shared" si="4"/>
        <v>1.918981481481441E-2</v>
      </c>
    </row>
    <row r="74" spans="1:35" ht="15.75" x14ac:dyDescent="0.25">
      <c r="A74" s="54">
        <v>13</v>
      </c>
      <c r="B74" s="55" t="str">
        <f>Lähtöluettelo!B15</f>
        <v>Hannu Antila *</v>
      </c>
      <c r="C74" s="55" t="str">
        <f>Lähtöluettelo!C15</f>
        <v>       ?</v>
      </c>
      <c r="D74" s="45" t="str">
        <f>Lähtöluettelo!D15</f>
        <v>Seniorit</v>
      </c>
      <c r="E74" s="46">
        <f>AJAT!E15</f>
        <v>0.40324074074074073</v>
      </c>
      <c r="F74" s="46">
        <f>AJAT!F15</f>
        <v>0.40671296296296294</v>
      </c>
      <c r="G74" s="47">
        <f>SUM(F74-E74)</f>
        <v>3.4722222222222099E-3</v>
      </c>
      <c r="H74" s="47"/>
      <c r="I74" s="46">
        <f>AJAT!I15</f>
        <v>0.40810185185185183</v>
      </c>
      <c r="J74" s="46">
        <f>AJAT!J15</f>
        <v>0.41157407407407409</v>
      </c>
      <c r="K74" s="47">
        <f>SUM(J74-I74)</f>
        <v>3.4722222222222654E-3</v>
      </c>
      <c r="L74" s="47"/>
      <c r="M74" s="46">
        <f>AJAT!M15</f>
        <v>0.45324074074074078</v>
      </c>
      <c r="N74" s="46">
        <f>AJAT!N15</f>
        <v>0.45671296296296293</v>
      </c>
      <c r="O74" s="47">
        <f>SUM(N74-M74)</f>
        <v>3.4722222222221544E-3</v>
      </c>
      <c r="P74" s="47"/>
      <c r="Q74" s="46">
        <f>AJAT!Q15</f>
        <v>0.49456018518518513</v>
      </c>
      <c r="R74" s="46">
        <f>AJAT!R15</f>
        <v>0.4980324074074074</v>
      </c>
      <c r="S74" s="47">
        <f>SUM(R74-Q74)</f>
        <v>3.4722222222222654E-3</v>
      </c>
      <c r="T74" s="47"/>
      <c r="U74" s="46">
        <f>AJAT!U15</f>
        <v>0.50115740740740744</v>
      </c>
      <c r="V74" s="46">
        <f>AJAT!V15</f>
        <v>0.50462962962962965</v>
      </c>
      <c r="W74" s="47">
        <f>SUM(V74-U74)</f>
        <v>3.4722222222222099E-3</v>
      </c>
      <c r="X74" s="47"/>
      <c r="Y74" s="46">
        <f>AJAT!Y15</f>
        <v>0.55497685185185186</v>
      </c>
      <c r="Z74" s="46">
        <f>AJAT!Z15</f>
        <v>0.55844907407407407</v>
      </c>
      <c r="AA74" s="47">
        <f>SUM(Z74-Y74)</f>
        <v>3.4722222222222099E-3</v>
      </c>
      <c r="AB74" s="47"/>
      <c r="AC74" s="46">
        <f>AJAT!AC15</f>
        <v>0.58726851851851858</v>
      </c>
      <c r="AD74" s="46">
        <f>AJAT!AD15</f>
        <v>0.59074074074074068</v>
      </c>
      <c r="AE74" s="47">
        <f>SUM(AD74-AC74)</f>
        <v>3.4722222222220989E-3</v>
      </c>
      <c r="AF74" s="92">
        <f>SUM(AE74+AA74+W74+S74+O74+K74+G74)</f>
        <v>2.4305555555555414E-2</v>
      </c>
      <c r="AG74" s="3">
        <f t="shared" si="3"/>
        <v>2.2204460492503131E-16</v>
      </c>
      <c r="AI74" s="3">
        <f t="shared" si="4"/>
        <v>1.9189814814814632E-2</v>
      </c>
    </row>
    <row r="75" spans="1:35" ht="15.75" x14ac:dyDescent="0.25">
      <c r="A75" s="54">
        <v>10</v>
      </c>
      <c r="B75" s="55" t="str">
        <f>Lähtöluettelo!B12</f>
        <v>Asko autio </v>
      </c>
      <c r="C75" s="55" t="str">
        <f>Lähtöluettelo!C12</f>
        <v>       ?</v>
      </c>
      <c r="D75" s="45" t="str">
        <f>Lähtöluettelo!D12</f>
        <v>Seniorit</v>
      </c>
      <c r="E75" s="46">
        <f>AJAT!E12</f>
        <v>0.40254629629629629</v>
      </c>
      <c r="F75" s="46">
        <f>AJAT!F12</f>
        <v>0.4060185185185185</v>
      </c>
      <c r="G75" s="47">
        <f>SUM(F75-E75)</f>
        <v>3.4722222222222099E-3</v>
      </c>
      <c r="H75" s="47"/>
      <c r="I75" s="46">
        <f>AJAT!I12</f>
        <v>0.40682870370370372</v>
      </c>
      <c r="J75" s="46">
        <f>AJAT!J12</f>
        <v>0.41030092592592587</v>
      </c>
      <c r="K75" s="47">
        <f>SUM(J75-I75)</f>
        <v>3.4722222222221544E-3</v>
      </c>
      <c r="L75" s="47"/>
      <c r="M75" s="46">
        <f>AJAT!M12</f>
        <v>0.45266203703703706</v>
      </c>
      <c r="N75" s="46">
        <f>AJAT!N12</f>
        <v>0.45613425925925927</v>
      </c>
      <c r="O75" s="47">
        <f>SUM(N75-M75)</f>
        <v>3.4722222222222099E-3</v>
      </c>
      <c r="P75" s="47"/>
      <c r="Q75" s="46">
        <f>AJAT!Q12</f>
        <v>0.49398148148148152</v>
      </c>
      <c r="R75" s="46">
        <f>AJAT!R12</f>
        <v>0.49745370370370368</v>
      </c>
      <c r="S75" s="47">
        <f>SUM(R75-Q75)</f>
        <v>3.4722222222221544E-3</v>
      </c>
      <c r="T75" s="47"/>
      <c r="U75" s="46">
        <f>AJAT!U12</f>
        <v>0.50092592592592589</v>
      </c>
      <c r="V75" s="46">
        <f>AJAT!V12</f>
        <v>0.50439814814814821</v>
      </c>
      <c r="W75" s="47">
        <f>SUM(V75-U75)</f>
        <v>3.4722222222223209E-3</v>
      </c>
      <c r="X75" s="47"/>
      <c r="Y75" s="46">
        <f>AJAT!Y12</f>
        <v>0.55439814814814814</v>
      </c>
      <c r="Z75" s="46">
        <f>AJAT!Z12</f>
        <v>0.55787037037037035</v>
      </c>
      <c r="AA75" s="47">
        <f>SUM(Z75-Y75)</f>
        <v>3.4722222222222099E-3</v>
      </c>
      <c r="AB75" s="47"/>
      <c r="AC75" s="46">
        <f>AJAT!AC12</f>
        <v>0.58634259259259258</v>
      </c>
      <c r="AD75" s="46">
        <f>AJAT!AD12</f>
        <v>0.58981481481481479</v>
      </c>
      <c r="AE75" s="47">
        <f>SUM(AD75-AC75)</f>
        <v>3.4722222222222099E-3</v>
      </c>
      <c r="AF75" s="92">
        <f>SUM(AE75+AA75+W75+S75+O75+K75+G75)</f>
        <v>2.4305555555555469E-2</v>
      </c>
      <c r="AG75" s="3">
        <f t="shared" si="3"/>
        <v>5.5511151231257827E-17</v>
      </c>
      <c r="AI75" s="3">
        <f t="shared" si="4"/>
        <v>1.9189814814814687E-2</v>
      </c>
    </row>
    <row r="76" spans="1:35" ht="15.75" x14ac:dyDescent="0.25">
      <c r="A76" s="59">
        <v>45</v>
      </c>
      <c r="B76" s="60" t="e">
        <f>Lähtöluettelo!#REF!</f>
        <v>#REF!</v>
      </c>
      <c r="C76" s="60" t="e">
        <f>Lähtöluettelo!#REF!</f>
        <v>#REF!</v>
      </c>
      <c r="D76" s="49" t="e">
        <f>Lähtöluettelo!#REF!</f>
        <v>#REF!</v>
      </c>
      <c r="E76" s="50">
        <f>AJAT!E43</f>
        <v>0.4133101851851852</v>
      </c>
      <c r="F76" s="50">
        <f>AJAT!F43</f>
        <v>0.41678240740740741</v>
      </c>
      <c r="G76" s="51">
        <f>SUM(F76-E76)</f>
        <v>3.4722222222222099E-3</v>
      </c>
      <c r="H76" s="51"/>
      <c r="I76" s="50">
        <f>AJAT!I43</f>
        <v>0.41817129629629629</v>
      </c>
      <c r="J76" s="50">
        <f>AJAT!J43</f>
        <v>0.4216435185185185</v>
      </c>
      <c r="K76" s="51">
        <f>SUM(J76-I76)</f>
        <v>3.4722222222222099E-3</v>
      </c>
      <c r="L76" s="51"/>
      <c r="M76" s="50">
        <f>AJAT!M43</f>
        <v>0.45844907407407409</v>
      </c>
      <c r="N76" s="50">
        <f>AJAT!N43</f>
        <v>0.46192129629629625</v>
      </c>
      <c r="O76" s="51">
        <f>SUM(N76-M76)</f>
        <v>3.4722222222221544E-3</v>
      </c>
      <c r="P76" s="51"/>
      <c r="Q76" s="50">
        <f>AJAT!Q43</f>
        <v>0.49768518518518517</v>
      </c>
      <c r="R76" s="50">
        <f>AJAT!R43</f>
        <v>0.50115740740740744</v>
      </c>
      <c r="S76" s="51">
        <f>SUM(R76-Q76)</f>
        <v>3.4722222222222654E-3</v>
      </c>
      <c r="T76" s="51"/>
      <c r="U76" s="50">
        <f>AJAT!U43</f>
        <v>0.50428240740740737</v>
      </c>
      <c r="V76" s="50">
        <f>AJAT!V43</f>
        <v>0.50775462962962969</v>
      </c>
      <c r="W76" s="51">
        <f>SUM(V76-U76)</f>
        <v>3.4722222222223209E-3</v>
      </c>
      <c r="X76" s="51"/>
      <c r="Y76" s="50">
        <f>AJAT!Y43</f>
        <v>0.57337962962962963</v>
      </c>
      <c r="Z76" s="50">
        <f>AJAT!Z43</f>
        <v>0.57685185185185184</v>
      </c>
      <c r="AA76" s="51">
        <f>SUM(Z76-Y76)</f>
        <v>3.4722222222222099E-3</v>
      </c>
      <c r="AB76" s="51"/>
      <c r="AC76" s="50">
        <f>AJAT!AC43</f>
        <v>0.60150462962962969</v>
      </c>
      <c r="AD76" s="50">
        <f>AJAT!AD43</f>
        <v>0.60497685185185179</v>
      </c>
      <c r="AE76" s="51">
        <f>SUM(AD76-AC76)</f>
        <v>3.4722222222220989E-3</v>
      </c>
      <c r="AF76" s="93">
        <f>SUM(AE76+AA76+W76+S76+O76+K76+G76)</f>
        <v>2.4305555555555469E-2</v>
      </c>
      <c r="AG76" s="3">
        <f t="shared" si="3"/>
        <v>0</v>
      </c>
      <c r="AI76" s="3">
        <f t="shared" si="4"/>
        <v>1.9189814814814687E-2</v>
      </c>
    </row>
    <row r="77" spans="1:35" ht="15.75" x14ac:dyDescent="0.25">
      <c r="A77" s="59">
        <v>39</v>
      </c>
      <c r="B77" s="60" t="e">
        <f>Lähtöluettelo!#REF!</f>
        <v>#REF!</v>
      </c>
      <c r="C77" s="60" t="e">
        <f>Lähtöluettelo!#REF!</f>
        <v>#REF!</v>
      </c>
      <c r="D77" s="49" t="e">
        <f>Lähtöluettelo!#REF!</f>
        <v>#REF!</v>
      </c>
      <c r="E77" s="50">
        <f>AJAT!E37</f>
        <v>0.41087962962962959</v>
      </c>
      <c r="F77" s="50">
        <f>AJAT!F37</f>
        <v>0.41435185185185186</v>
      </c>
      <c r="G77" s="51">
        <f>SUM(F77-E77)</f>
        <v>3.4722222222222654E-3</v>
      </c>
      <c r="H77" s="51"/>
      <c r="I77" s="50">
        <f>AJAT!I37</f>
        <v>0.41643518518518513</v>
      </c>
      <c r="J77" s="50">
        <f>AJAT!J37</f>
        <v>0.4199074074074074</v>
      </c>
      <c r="K77" s="51">
        <f>SUM(J77-I77)</f>
        <v>3.4722222222222654E-3</v>
      </c>
      <c r="L77" s="51"/>
      <c r="M77" s="50">
        <f>AJAT!M37</f>
        <v>0.45671296296296293</v>
      </c>
      <c r="N77" s="50">
        <f>AJAT!N37</f>
        <v>0.4601851851851852</v>
      </c>
      <c r="O77" s="51">
        <f>SUM(N77-M77)</f>
        <v>3.4722222222222654E-3</v>
      </c>
      <c r="P77" s="51"/>
      <c r="Q77" s="50">
        <f>AJAT!Q37</f>
        <v>0.51643518518518516</v>
      </c>
      <c r="R77" s="50">
        <f>AJAT!R37</f>
        <v>0.51990740740740737</v>
      </c>
      <c r="S77" s="51">
        <f>SUM(R77-Q77)</f>
        <v>3.4722222222222099E-3</v>
      </c>
      <c r="T77" s="51"/>
      <c r="U77" s="50">
        <f>AJAT!U37</f>
        <v>0.52372685185185186</v>
      </c>
      <c r="V77" s="50">
        <f>AJAT!V37</f>
        <v>0.52719907407407407</v>
      </c>
      <c r="W77" s="51">
        <f>SUM(V77-U77)</f>
        <v>3.4722222222222099E-3</v>
      </c>
      <c r="X77" s="51"/>
      <c r="Y77" s="50">
        <f>AJAT!Y37</f>
        <v>0.57025462962962969</v>
      </c>
      <c r="Z77" s="50">
        <f>AJAT!Z37</f>
        <v>0.57372685185185179</v>
      </c>
      <c r="AA77" s="51">
        <f>SUM(Z77-Y77)</f>
        <v>3.4722222222220989E-3</v>
      </c>
      <c r="AB77" s="51"/>
      <c r="AC77" s="50">
        <f>AJAT!AC37</f>
        <v>0.59907407407407409</v>
      </c>
      <c r="AD77" s="50">
        <f>AJAT!AD37</f>
        <v>0.6025462962962963</v>
      </c>
      <c r="AE77" s="51">
        <f>SUM(AD77-AC77)</f>
        <v>3.4722222222222099E-3</v>
      </c>
      <c r="AF77" s="93">
        <f>SUM(AE77+AA77+W77+S77+O77+K77+G77)</f>
        <v>2.4305555555555525E-2</v>
      </c>
      <c r="AG77" s="3">
        <f t="shared" si="3"/>
        <v>5.5511151231257827E-17</v>
      </c>
      <c r="AI77" s="3">
        <f t="shared" si="4"/>
        <v>1.9189814814814743E-2</v>
      </c>
    </row>
    <row r="78" spans="1:35" ht="15.75" x14ac:dyDescent="0.25">
      <c r="A78" s="98">
        <v>80</v>
      </c>
      <c r="B78" s="99" t="str">
        <f>Lähtöluettelo!B71</f>
        <v>Mika Lindeqvist *</v>
      </c>
      <c r="C78" s="99" t="str">
        <f>Lähtöluettelo!C71</f>
        <v>       Kronan Swedish Army Limited Edition</v>
      </c>
      <c r="D78" s="100" t="str">
        <f>Lähtöluettelo!D71</f>
        <v>Historic</v>
      </c>
      <c r="E78" s="101">
        <f>AJAT!E78</f>
        <v>0.42442129629629632</v>
      </c>
      <c r="F78" s="101">
        <f>AJAT!F78</f>
        <v>0.42789351851851848</v>
      </c>
      <c r="G78" s="48">
        <f>SUM(F78-E78)</f>
        <v>3.4722222222221544E-3</v>
      </c>
      <c r="H78" s="48"/>
      <c r="I78" s="101">
        <f>AJAT!I78</f>
        <v>0.42928240740740736</v>
      </c>
      <c r="J78" s="101">
        <f>AJAT!J78</f>
        <v>0.43275462962962963</v>
      </c>
      <c r="K78" s="48">
        <f>SUM(J78-I78)</f>
        <v>3.4722222222222654E-3</v>
      </c>
      <c r="L78" s="48"/>
      <c r="M78" s="101">
        <f>AJAT!M78</f>
        <v>0.46956018518518516</v>
      </c>
      <c r="N78" s="101">
        <f>AJAT!N78</f>
        <v>0.47303240740740743</v>
      </c>
      <c r="O78" s="48">
        <f>SUM(N78-M78)</f>
        <v>3.4722222222222654E-3</v>
      </c>
      <c r="P78" s="48"/>
      <c r="Q78" s="101">
        <f>AJAT!Q78</f>
        <v>0.5087962962962963</v>
      </c>
      <c r="R78" s="101">
        <f>AJAT!R78</f>
        <v>0.51226851851851851</v>
      </c>
      <c r="S78" s="48">
        <f>SUM(R78-Q78)</f>
        <v>3.4722222222222099E-3</v>
      </c>
      <c r="T78" s="48"/>
      <c r="U78" s="101">
        <f>AJAT!U78</f>
        <v>0.516087962962963</v>
      </c>
      <c r="V78" s="101">
        <f>AJAT!V78</f>
        <v>0.51956018518518521</v>
      </c>
      <c r="W78" s="48">
        <f>SUM(V78-U78)</f>
        <v>3.4722222222222099E-3</v>
      </c>
      <c r="X78" s="48"/>
      <c r="Y78" s="101">
        <f>AJAT!Y78</f>
        <v>0.562962962962963</v>
      </c>
      <c r="Z78" s="101">
        <f>AJAT!Z78</f>
        <v>0.56643518518518521</v>
      </c>
      <c r="AA78" s="48">
        <f>SUM(Z78-Y78)</f>
        <v>3.4722222222222099E-3</v>
      </c>
      <c r="AB78" s="48"/>
      <c r="AC78" s="101">
        <f>AJAT!AC78</f>
        <v>0.59108796296296295</v>
      </c>
      <c r="AD78" s="101">
        <f>AJAT!AD78</f>
        <v>0.59456018518518516</v>
      </c>
      <c r="AE78" s="48">
        <f>SUM(AD78-AC78)</f>
        <v>3.4722222222222099E-3</v>
      </c>
      <c r="AF78" s="95">
        <f>SUM(AE78+AA78+W78+S78+O78+K78+G78)</f>
        <v>2.4305555555555525E-2</v>
      </c>
      <c r="AG78" s="3">
        <f t="shared" si="3"/>
        <v>0</v>
      </c>
      <c r="AI78" s="3">
        <f t="shared" si="4"/>
        <v>1.9189814814814743E-2</v>
      </c>
    </row>
    <row r="79" spans="1:35" ht="15.75" x14ac:dyDescent="0.25">
      <c r="A79" s="57">
        <v>83</v>
      </c>
      <c r="B79" s="58" t="e">
        <f>Lähtöluettelo!#REF!</f>
        <v>#REF!</v>
      </c>
      <c r="C79" s="58" t="e">
        <f>Lähtöluettelo!#REF!</f>
        <v>#REF!</v>
      </c>
      <c r="D79" s="42" t="e">
        <f>Lähtöluettelo!#REF!</f>
        <v>#REF!</v>
      </c>
      <c r="E79" s="43">
        <f>AJAT!E81</f>
        <v>0.42511574074074071</v>
      </c>
      <c r="F79" s="43">
        <f>AJAT!F81</f>
        <v>0.42858796296296298</v>
      </c>
      <c r="G79" s="44">
        <f>SUM(F79-E79)</f>
        <v>3.4722222222222654E-3</v>
      </c>
      <c r="H79" s="44"/>
      <c r="I79" s="43">
        <f>AJAT!I81</f>
        <v>0.42997685185185186</v>
      </c>
      <c r="J79" s="43">
        <f>AJAT!J81</f>
        <v>0.43344907407407413</v>
      </c>
      <c r="K79" s="44">
        <f>SUM(J79-I79)</f>
        <v>3.4722222222222654E-3</v>
      </c>
      <c r="L79" s="44"/>
      <c r="M79" s="43">
        <f>AJAT!M81</f>
        <v>0.47025462962962966</v>
      </c>
      <c r="N79" s="43">
        <f>AJAT!N81</f>
        <v>0.47372685185185182</v>
      </c>
      <c r="O79" s="44">
        <f>SUM(N79-M79)</f>
        <v>3.4722222222221544E-3</v>
      </c>
      <c r="P79" s="44"/>
      <c r="Q79" s="43">
        <f>AJAT!Q81</f>
        <v>0.50949074074074074</v>
      </c>
      <c r="R79" s="43">
        <f>AJAT!R81</f>
        <v>0.51296296296296295</v>
      </c>
      <c r="S79" s="44">
        <f>SUM(R79-Q79)</f>
        <v>3.4722222222222099E-3</v>
      </c>
      <c r="T79" s="44"/>
      <c r="U79" s="43">
        <f>AJAT!U81</f>
        <v>0.51678240740740744</v>
      </c>
      <c r="V79" s="43">
        <f>AJAT!V81</f>
        <v>0.52025462962962965</v>
      </c>
      <c r="W79" s="44">
        <f>SUM(V79-U79)</f>
        <v>3.4722222222222099E-3</v>
      </c>
      <c r="X79" s="44"/>
      <c r="Y79" s="43">
        <f>AJAT!Y81</f>
        <v>0.56365740740740744</v>
      </c>
      <c r="Z79" s="43">
        <f>AJAT!Z81</f>
        <v>0.56712962962962965</v>
      </c>
      <c r="AA79" s="44">
        <f>SUM(Z79-Y79)</f>
        <v>3.4722222222222099E-3</v>
      </c>
      <c r="AB79" s="44"/>
      <c r="AC79" s="43">
        <f>AJAT!AC81</f>
        <v>0.5917824074074074</v>
      </c>
      <c r="AD79" s="43">
        <f>AJAT!AD81</f>
        <v>0.59525462962962961</v>
      </c>
      <c r="AE79" s="44">
        <f>SUM(AD79-AC79)</f>
        <v>3.4722222222222099E-3</v>
      </c>
      <c r="AF79" s="94">
        <f>SUM(AE79+AA79+W79+S79+O79+K79+G79)</f>
        <v>2.4305555555555525E-2</v>
      </c>
      <c r="AG79" s="3">
        <f t="shared" si="3"/>
        <v>0</v>
      </c>
      <c r="AI79" s="3">
        <f t="shared" si="4"/>
        <v>1.9189814814814743E-2</v>
      </c>
    </row>
    <row r="80" spans="1:35" ht="15.75" x14ac:dyDescent="0.25">
      <c r="A80" s="98">
        <v>55</v>
      </c>
      <c r="B80" s="99" t="str">
        <f>Lähtöluettelo!B47</f>
        <v>Mika Porkka *</v>
      </c>
      <c r="C80" s="99" t="str">
        <f>Lähtöluettelo!C47</f>
        <v>       Helkama Hyper</v>
      </c>
      <c r="D80" s="100" t="str">
        <f>Lähtöluettelo!D47</f>
        <v>Historic</v>
      </c>
      <c r="E80" s="101">
        <f>AJAT!E53</f>
        <v>0.41643518518518513</v>
      </c>
      <c r="F80" s="101">
        <f>AJAT!F53</f>
        <v>0.4199074074074074</v>
      </c>
      <c r="G80" s="48">
        <f>SUM(F80-E80)</f>
        <v>3.4722222222222654E-3</v>
      </c>
      <c r="H80" s="48"/>
      <c r="I80" s="101">
        <f>AJAT!I53</f>
        <v>0.42094907407407406</v>
      </c>
      <c r="J80" s="101">
        <f>AJAT!J53</f>
        <v>0.42442129629629632</v>
      </c>
      <c r="K80" s="48">
        <f>SUM(J80-I80)</f>
        <v>3.4722222222222654E-3</v>
      </c>
      <c r="L80" s="48"/>
      <c r="M80" s="101">
        <f>AJAT!M53</f>
        <v>0.46157407407407408</v>
      </c>
      <c r="N80" s="101">
        <f>AJAT!N53</f>
        <v>0.46504629629629629</v>
      </c>
      <c r="O80" s="48">
        <f>SUM(N80-M80)</f>
        <v>3.4722222222222099E-3</v>
      </c>
      <c r="P80" s="48"/>
      <c r="Q80" s="101">
        <f>AJAT!Q53</f>
        <v>0.50081018518518516</v>
      </c>
      <c r="R80" s="101">
        <f>AJAT!R53</f>
        <v>0.50428240740740737</v>
      </c>
      <c r="S80" s="48">
        <f>SUM(R80-Q80)</f>
        <v>3.4722222222222099E-3</v>
      </c>
      <c r="T80" s="48"/>
      <c r="U80" s="101">
        <f>AJAT!U53</f>
        <v>0.50810185185185186</v>
      </c>
      <c r="V80" s="101">
        <f>AJAT!V53</f>
        <v>0.51157407407407407</v>
      </c>
      <c r="W80" s="48">
        <f>SUM(V80-U80)</f>
        <v>3.4722222222222099E-3</v>
      </c>
      <c r="X80" s="48"/>
      <c r="Y80" s="101">
        <f>AJAT!Y53</f>
        <v>0.57581018518518523</v>
      </c>
      <c r="Z80" s="101">
        <f>AJAT!Z53</f>
        <v>0.57928240740740744</v>
      </c>
      <c r="AA80" s="48">
        <f>SUM(Z80-Y80)</f>
        <v>3.4722222222222099E-3</v>
      </c>
      <c r="AB80" s="48"/>
      <c r="AC80" s="101">
        <f>AJAT!AC53</f>
        <v>0.60462962962962963</v>
      </c>
      <c r="AD80" s="101">
        <f>AJAT!AD53</f>
        <v>0.60810185185185184</v>
      </c>
      <c r="AE80" s="48">
        <f>SUM(AD80-AC80)</f>
        <v>3.4722222222222099E-3</v>
      </c>
      <c r="AF80" s="95">
        <f>SUM(AE80+AA80+W80+S80+O80+K80+G80)</f>
        <v>2.430555555555558E-2</v>
      </c>
      <c r="AG80" s="3">
        <f t="shared" si="3"/>
        <v>5.5511151231257827E-17</v>
      </c>
      <c r="AI80" s="3">
        <f t="shared" si="4"/>
        <v>1.9189814814814798E-2</v>
      </c>
    </row>
    <row r="81" spans="1:35" ht="15.75" x14ac:dyDescent="0.25">
      <c r="A81" s="57">
        <v>84</v>
      </c>
      <c r="B81" s="58" t="e">
        <f>Lähtöluettelo!#REF!</f>
        <v>#REF!</v>
      </c>
      <c r="C81" s="58" t="e">
        <f>Lähtöluettelo!#REF!</f>
        <v>#REF!</v>
      </c>
      <c r="D81" s="42" t="e">
        <f>Lähtöluettelo!#REF!</f>
        <v>#REF!</v>
      </c>
      <c r="E81" s="43">
        <f>AJAT!E82</f>
        <v>0.42523148148148149</v>
      </c>
      <c r="F81" s="43">
        <f>AJAT!F82</f>
        <v>0.42870370370370375</v>
      </c>
      <c r="G81" s="44">
        <f>SUM(F81-E81)</f>
        <v>3.4722222222222654E-3</v>
      </c>
      <c r="H81" s="44"/>
      <c r="I81" s="43">
        <f>AJAT!I82</f>
        <v>0.43009259259259264</v>
      </c>
      <c r="J81" s="43">
        <f>AJAT!J82</f>
        <v>0.43356481481481479</v>
      </c>
      <c r="K81" s="44">
        <f>SUM(J81-I81)</f>
        <v>3.4722222222221544E-3</v>
      </c>
      <c r="L81" s="44"/>
      <c r="M81" s="43">
        <f>AJAT!M82</f>
        <v>0.47037037037037038</v>
      </c>
      <c r="N81" s="43">
        <f>AJAT!N82</f>
        <v>0.47384259259259259</v>
      </c>
      <c r="O81" s="44">
        <f>SUM(N81-M81)</f>
        <v>3.4722222222222099E-3</v>
      </c>
      <c r="P81" s="44"/>
      <c r="Q81" s="43">
        <f>AJAT!Q82</f>
        <v>0.50960648148148147</v>
      </c>
      <c r="R81" s="43">
        <f>AJAT!R82</f>
        <v>0.51307870370370368</v>
      </c>
      <c r="S81" s="44">
        <f>SUM(R81-Q81)</f>
        <v>3.4722222222222099E-3</v>
      </c>
      <c r="T81" s="44"/>
      <c r="U81" s="43">
        <f>AJAT!U82</f>
        <v>0.51689814814814816</v>
      </c>
      <c r="V81" s="43">
        <f>AJAT!V82</f>
        <v>0.52037037037037037</v>
      </c>
      <c r="W81" s="44">
        <f>SUM(V81-U81)</f>
        <v>3.4722222222222099E-3</v>
      </c>
      <c r="X81" s="44"/>
      <c r="Y81" s="43">
        <f>AJAT!Y82</f>
        <v>0.56377314814814816</v>
      </c>
      <c r="Z81" s="43">
        <f>AJAT!Z82</f>
        <v>0.56724537037037037</v>
      </c>
      <c r="AA81" s="44">
        <f>SUM(Z81-Y81)</f>
        <v>3.4722222222222099E-3</v>
      </c>
      <c r="AB81" s="44"/>
      <c r="AC81" s="43">
        <f>AJAT!AC82</f>
        <v>0.59189814814814812</v>
      </c>
      <c r="AD81" s="43">
        <f>AJAT!AD82</f>
        <v>0.59537037037037044</v>
      </c>
      <c r="AE81" s="44">
        <f>SUM(AD81-AC81)</f>
        <v>3.4722222222223209E-3</v>
      </c>
      <c r="AF81" s="94">
        <f>SUM(AE81+AA81+W81+S81+O81+K81+G81)</f>
        <v>2.430555555555558E-2</v>
      </c>
      <c r="AG81" s="3">
        <f t="shared" si="3"/>
        <v>0</v>
      </c>
      <c r="AI81" s="3">
        <f t="shared" si="4"/>
        <v>1.9189814814814798E-2</v>
      </c>
    </row>
    <row r="82" spans="1:35" ht="15.75" x14ac:dyDescent="0.25">
      <c r="A82" s="7">
        <v>9</v>
      </c>
      <c r="B82" s="56" t="e">
        <f>Lähtöluettelo!#REF!</f>
        <v>#REF!</v>
      </c>
      <c r="C82" s="56" t="e">
        <f>Lähtöluettelo!#REF!</f>
        <v>#REF!</v>
      </c>
      <c r="D82" s="39" t="e">
        <f>Lähtöluettelo!#REF!</f>
        <v>#REF!</v>
      </c>
      <c r="E82" s="40">
        <f>AJAT!E11</f>
        <v>0.40254629629629629</v>
      </c>
      <c r="F82" s="40">
        <f>AJAT!F11</f>
        <v>0.4060185185185185</v>
      </c>
      <c r="G82" s="41">
        <f>SUM(F82-E82)</f>
        <v>3.4722222222222099E-3</v>
      </c>
      <c r="H82" s="41"/>
      <c r="I82" s="40">
        <f>AJAT!I11</f>
        <v>0.40671296296296294</v>
      </c>
      <c r="J82" s="40">
        <f>AJAT!J11</f>
        <v>0.41018518518518521</v>
      </c>
      <c r="K82" s="41">
        <f>SUM(J82-I82)</f>
        <v>3.4722222222222654E-3</v>
      </c>
      <c r="L82" s="41"/>
      <c r="M82" s="40">
        <f>AJAT!M11</f>
        <v>0.45254629629629628</v>
      </c>
      <c r="N82" s="40">
        <f>AJAT!N11</f>
        <v>0.45601851851851855</v>
      </c>
      <c r="O82" s="41">
        <f>SUM(N82-M82)</f>
        <v>3.4722222222222654E-3</v>
      </c>
      <c r="P82" s="41"/>
      <c r="Q82" s="40">
        <f>AJAT!Q11</f>
        <v>0.49386574074074074</v>
      </c>
      <c r="R82" s="40">
        <f>AJAT!R11</f>
        <v>0.49733796296296301</v>
      </c>
      <c r="S82" s="41">
        <f>SUM(R82-Q82)</f>
        <v>3.4722222222222654E-3</v>
      </c>
      <c r="T82" s="41"/>
      <c r="U82" s="40">
        <f>AJAT!U11</f>
        <v>0.50081018518518516</v>
      </c>
      <c r="V82" s="40">
        <f>AJAT!V11</f>
        <v>0.50428240740740737</v>
      </c>
      <c r="W82" s="41">
        <f>SUM(V82-U82)</f>
        <v>3.4722222222222099E-3</v>
      </c>
      <c r="X82" s="41"/>
      <c r="Y82" s="40">
        <f>AJAT!Y11</f>
        <v>0.55428240740740742</v>
      </c>
      <c r="Z82" s="40">
        <f>AJAT!Z11</f>
        <v>0.55775462962962963</v>
      </c>
      <c r="AA82" s="41">
        <f>SUM(Z82-Y82)</f>
        <v>3.4722222222222099E-3</v>
      </c>
      <c r="AB82" s="41"/>
      <c r="AC82" s="40">
        <f>AJAT!AC11</f>
        <v>0.58622685185185186</v>
      </c>
      <c r="AD82" s="40">
        <f>AJAT!AD11</f>
        <v>0.58969907407407407</v>
      </c>
      <c r="AE82" s="41">
        <f>SUM(AD82-AC82)</f>
        <v>3.4722222222222099E-3</v>
      </c>
      <c r="AF82" s="91">
        <f>SUM(AE82+AA82+W82+S82+O82+K82+G82)</f>
        <v>2.4305555555555636E-2</v>
      </c>
      <c r="AG82" s="3">
        <f>SUM(AF82-AF81)</f>
        <v>5.5511151231257827E-17</v>
      </c>
      <c r="AI82" s="3">
        <f t="shared" si="4"/>
        <v>1.9189814814814854E-2</v>
      </c>
    </row>
    <row r="83" spans="1:35" ht="15.75" x14ac:dyDescent="0.25">
      <c r="A83" s="98">
        <v>15</v>
      </c>
      <c r="B83" s="99" t="e">
        <f>Lähtöluettelo!#REF!</f>
        <v>#REF!</v>
      </c>
      <c r="C83" s="99" t="e">
        <f>Lähtöluettelo!#REF!</f>
        <v>#REF!</v>
      </c>
      <c r="D83" s="100" t="e">
        <f>Lähtöluettelo!#REF!</f>
        <v>#REF!</v>
      </c>
      <c r="E83" s="101">
        <f>AJAT!E17</f>
        <v>0.40358796296296301</v>
      </c>
      <c r="F83" s="101">
        <f>AJAT!F17</f>
        <v>0.40706018518518516</v>
      </c>
      <c r="G83" s="48">
        <f>SUM(F83-E83)</f>
        <v>3.4722222222221544E-3</v>
      </c>
      <c r="H83" s="48"/>
      <c r="I83" s="101">
        <f>AJAT!I17</f>
        <v>0.40844907407407405</v>
      </c>
      <c r="J83" s="101">
        <f>AJAT!J17</f>
        <v>0.41192129629629631</v>
      </c>
      <c r="K83" s="48">
        <f>SUM(J83-I83)</f>
        <v>3.4722222222222654E-3</v>
      </c>
      <c r="L83" s="48"/>
      <c r="M83" s="101">
        <f>AJAT!M17</f>
        <v>0.45358796296296294</v>
      </c>
      <c r="N83" s="101">
        <f>AJAT!N17</f>
        <v>0.45706018518518521</v>
      </c>
      <c r="O83" s="48">
        <f>SUM(N83-M83)</f>
        <v>3.4722222222222654E-3</v>
      </c>
      <c r="P83" s="48"/>
      <c r="Q83" s="101">
        <f>AJAT!Q17</f>
        <v>0.49490740740740741</v>
      </c>
      <c r="R83" s="101">
        <f>AJAT!R17</f>
        <v>0.49837962962962962</v>
      </c>
      <c r="S83" s="48">
        <f>SUM(R83-Q83)</f>
        <v>3.4722222222222099E-3</v>
      </c>
      <c r="T83" s="48"/>
      <c r="U83" s="101">
        <f>AJAT!U17</f>
        <v>0.50462962962962965</v>
      </c>
      <c r="V83" s="101">
        <f>AJAT!V17</f>
        <v>0.50810185185185186</v>
      </c>
      <c r="W83" s="48">
        <f>SUM(V83-U83)</f>
        <v>3.4722222222222099E-3</v>
      </c>
      <c r="X83" s="48"/>
      <c r="Y83" s="101">
        <f>AJAT!Y17</f>
        <v>0.55532407407407403</v>
      </c>
      <c r="Z83" s="101">
        <f>AJAT!Z17</f>
        <v>0.55879629629629635</v>
      </c>
      <c r="AA83" s="48">
        <f>SUM(Z83-Y83)</f>
        <v>3.4722222222223209E-3</v>
      </c>
      <c r="AB83" s="48"/>
      <c r="AC83" s="101">
        <f>AJAT!AC17</f>
        <v>0.58761574074074074</v>
      </c>
      <c r="AD83" s="101">
        <f>AJAT!AD17</f>
        <v>0.59108796296296295</v>
      </c>
      <c r="AE83" s="48">
        <f>SUM(AD83-AC83)</f>
        <v>3.4722222222222099E-3</v>
      </c>
      <c r="AF83" s="95">
        <f>SUM(AE83+AA83+W83+S83+O83+K83+G83)</f>
        <v>2.4305555555555636E-2</v>
      </c>
      <c r="AG83" s="3">
        <f>SUM(AF83-AF82)</f>
        <v>0</v>
      </c>
      <c r="AI83" s="3">
        <f t="shared" si="4"/>
        <v>1.9189814814814854E-2</v>
      </c>
    </row>
    <row r="84" spans="1:35" ht="15.75" x14ac:dyDescent="0.25">
      <c r="A84" s="98">
        <v>31</v>
      </c>
      <c r="B84" s="99" t="e">
        <f>Lähtöluettelo!#REF!</f>
        <v>#REF!</v>
      </c>
      <c r="C84" s="99" t="e">
        <f>Lähtöluettelo!#REF!</f>
        <v>#REF!</v>
      </c>
      <c r="D84" s="100" t="e">
        <f>Lähtöluettelo!#REF!</f>
        <v>#REF!</v>
      </c>
      <c r="E84" s="101">
        <f>AJAT!E29</f>
        <v>0.40844907407407405</v>
      </c>
      <c r="F84" s="101">
        <f>AJAT!F29</f>
        <v>0.41192129629629631</v>
      </c>
      <c r="G84" s="48">
        <f>SUM(F84-E84)</f>
        <v>3.4722222222222654E-3</v>
      </c>
      <c r="H84" s="48"/>
      <c r="I84" s="101">
        <f>AJAT!I29</f>
        <v>0.41435185185185186</v>
      </c>
      <c r="J84" s="101">
        <f>AJAT!J29</f>
        <v>0.41782407407407413</v>
      </c>
      <c r="K84" s="48">
        <f>SUM(J84-I84)</f>
        <v>3.4722222222222654E-3</v>
      </c>
      <c r="L84" s="48"/>
      <c r="M84" s="101">
        <f>AJAT!M29</f>
        <v>0.45462962962962966</v>
      </c>
      <c r="N84" s="101">
        <f>AJAT!N29</f>
        <v>0.45810185185185182</v>
      </c>
      <c r="O84" s="48">
        <f>SUM(N84-M84)</f>
        <v>3.4722222222221544E-3</v>
      </c>
      <c r="P84" s="48"/>
      <c r="Q84" s="101">
        <f>AJAT!Q29</f>
        <v>0.51435185185185184</v>
      </c>
      <c r="R84" s="101">
        <f>AJAT!R29</f>
        <v>0.51782407407407405</v>
      </c>
      <c r="S84" s="48">
        <f>SUM(R84-Q84)</f>
        <v>3.4722222222222099E-3</v>
      </c>
      <c r="T84" s="48"/>
      <c r="U84" s="101">
        <f>AJAT!U29</f>
        <v>0.52164351851851853</v>
      </c>
      <c r="V84" s="101">
        <f>AJAT!V29</f>
        <v>0.52511574074074074</v>
      </c>
      <c r="W84" s="48">
        <f>SUM(V84-U84)</f>
        <v>3.4722222222222099E-3</v>
      </c>
      <c r="X84" s="48"/>
      <c r="Y84" s="101">
        <f>AJAT!Y29</f>
        <v>0.56817129629629626</v>
      </c>
      <c r="Z84" s="101">
        <f>AJAT!Z29</f>
        <v>0.57164351851851858</v>
      </c>
      <c r="AA84" s="48">
        <f>SUM(Z84-Y84)</f>
        <v>3.4722222222223209E-3</v>
      </c>
      <c r="AB84" s="48"/>
      <c r="AC84" s="101">
        <f>AJAT!AC29</f>
        <v>0.59664351851851849</v>
      </c>
      <c r="AD84" s="101">
        <f>AJAT!AD29</f>
        <v>0.60011574074074081</v>
      </c>
      <c r="AE84" s="48">
        <f>SUM(AD84-AC84)</f>
        <v>3.4722222222223209E-3</v>
      </c>
      <c r="AF84" s="95">
        <f>SUM(AE84+AA84+W84+S84+O84+K84+G84)</f>
        <v>2.4305555555555747E-2</v>
      </c>
      <c r="AG84" s="3">
        <f t="shared" si="3"/>
        <v>1.1102230246251565E-16</v>
      </c>
      <c r="AI84" s="3">
        <f t="shared" si="4"/>
        <v>1.9189814814814965E-2</v>
      </c>
    </row>
    <row r="85" spans="1:35" ht="15.75" x14ac:dyDescent="0.25">
      <c r="A85" s="98">
        <v>78</v>
      </c>
      <c r="B85" s="99" t="e">
        <f>Lähtöluettelo!#REF!</f>
        <v>#REF!</v>
      </c>
      <c r="C85" s="99" t="e">
        <f>Lähtöluettelo!#REF!</f>
        <v>#REF!</v>
      </c>
      <c r="D85" s="100" t="e">
        <f>Lähtöluettelo!#REF!</f>
        <v>#REF!</v>
      </c>
      <c r="E85" s="101">
        <f>AJAT!E76</f>
        <v>0.42407407407407405</v>
      </c>
      <c r="F85" s="101">
        <f>AJAT!F76</f>
        <v>0.42754629629629631</v>
      </c>
      <c r="G85" s="48">
        <f>SUM(F85-E85)</f>
        <v>3.4722222222222654E-3</v>
      </c>
      <c r="H85" s="48"/>
      <c r="I85" s="101">
        <f>AJAT!I76</f>
        <v>0.4289351851851852</v>
      </c>
      <c r="J85" s="101">
        <f>AJAT!J76</f>
        <v>0.43240740740740741</v>
      </c>
      <c r="K85" s="48">
        <f>SUM(J85-I85)</f>
        <v>3.4722222222222099E-3</v>
      </c>
      <c r="L85" s="48"/>
      <c r="M85" s="101">
        <f>AJAT!M76</f>
        <v>0.46921296296296294</v>
      </c>
      <c r="N85" s="101">
        <f>AJAT!N76</f>
        <v>0.47268518518518521</v>
      </c>
      <c r="O85" s="48">
        <f>SUM(N85-M85)</f>
        <v>3.4722222222222654E-3</v>
      </c>
      <c r="P85" s="48"/>
      <c r="Q85" s="101">
        <f>AJAT!Q76</f>
        <v>0.50844907407407403</v>
      </c>
      <c r="R85" s="101">
        <f>AJAT!R76</f>
        <v>0.51192129629629635</v>
      </c>
      <c r="S85" s="48">
        <f>SUM(R85-Q85)</f>
        <v>3.4722222222223209E-3</v>
      </c>
      <c r="T85" s="48"/>
      <c r="U85" s="101">
        <f>AJAT!U76</f>
        <v>0.51574074074074072</v>
      </c>
      <c r="V85" s="101">
        <f>AJAT!V76</f>
        <v>0.51921296296296293</v>
      </c>
      <c r="W85" s="48">
        <f>SUM(V85-U85)</f>
        <v>3.4722222222222099E-3</v>
      </c>
      <c r="X85" s="48"/>
      <c r="Y85" s="101">
        <f>AJAT!Y76</f>
        <v>0.56261574074074072</v>
      </c>
      <c r="Z85" s="101">
        <f>AJAT!Z76</f>
        <v>0.56608796296296293</v>
      </c>
      <c r="AA85" s="48">
        <f>SUM(Z85-Y85)</f>
        <v>3.4722222222222099E-3</v>
      </c>
      <c r="AB85" s="48"/>
      <c r="AC85" s="101">
        <f>AJAT!AC76</f>
        <v>0.59074074074074068</v>
      </c>
      <c r="AD85" s="101">
        <f>AJAT!AD76</f>
        <v>0.594212962962963</v>
      </c>
      <c r="AE85" s="48">
        <f>SUM(AD85-AC85)</f>
        <v>3.4722222222223209E-3</v>
      </c>
      <c r="AF85" s="95">
        <f>SUM(AE85+AA85+W85+S85+O85+K85+G85)</f>
        <v>2.4305555555555802E-2</v>
      </c>
      <c r="AG85" s="3">
        <f t="shared" si="3"/>
        <v>5.5511151231257827E-17</v>
      </c>
      <c r="AI85" s="3">
        <f t="shared" si="4"/>
        <v>1.918981481481502E-2</v>
      </c>
    </row>
  </sheetData>
  <autoFilter ref="A2:AF85">
    <sortState ref="A3:AF85">
      <sortCondition ref="AF2:AF85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10</vt:i4>
      </vt:variant>
    </vt:vector>
  </HeadingPairs>
  <TitlesOfParts>
    <vt:vector size="10" baseType="lpstr">
      <vt:lpstr>Lähtöluettelo</vt:lpstr>
      <vt:lpstr>AJAT</vt:lpstr>
      <vt:lpstr>EK1</vt:lpstr>
      <vt:lpstr>EK2</vt:lpstr>
      <vt:lpstr>EK3</vt:lpstr>
      <vt:lpstr>EK4</vt:lpstr>
      <vt:lpstr>EK5</vt:lpstr>
      <vt:lpstr>EK6</vt:lpstr>
      <vt:lpstr>EK7</vt:lpstr>
      <vt:lpstr>Taul10</vt:lpstr>
    </vt:vector>
  </TitlesOfParts>
  <Company>Jyväskylän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Tamminiemi Toni</dc:creator>
  <cp:lastModifiedBy>Janssu</cp:lastModifiedBy>
  <cp:lastPrinted>2013-10-19T11:38:13Z</cp:lastPrinted>
  <dcterms:created xsi:type="dcterms:W3CDTF">2013-10-16T10:10:49Z</dcterms:created>
  <dcterms:modified xsi:type="dcterms:W3CDTF">2013-10-19T12:20:12Z</dcterms:modified>
</cp:coreProperties>
</file>